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7介護サービス事業所（訪問等）光熱費高騰対策支援金\04交付申請準備\01ウェブサイト関連\ウェブサイト掲載資料\ウェブサイト掲載資料\"/>
    </mc:Choice>
  </mc:AlternateContent>
  <workbookProtection workbookPassword="972F" lockStructure="1"/>
  <bookViews>
    <workbookView xWindow="0" yWindow="0" windowWidth="20730" windowHeight="10050" tabRatio="593"/>
  </bookViews>
  <sheets>
    <sheet name="申請書" sheetId="1" r:id="rId1"/>
    <sheet name="補助金対象事業所一覧" sheetId="2" state="hidden" r:id="rId2"/>
    <sheet name="申請処理手順" sheetId="3" state="hidden" r:id="rId3"/>
    <sheet name="債権債務者管理" sheetId="4" state="hidden" r:id="rId4"/>
    <sheet name="実績確認" sheetId="5" state="hidden" r:id="rId5"/>
  </sheets>
  <externalReferences>
    <externalReference r:id="rId6"/>
  </externalReferences>
  <definedNames>
    <definedName name="_xlnm._FilterDatabase" localSheetId="4" hidden="1">実績確認!$A$1:$C$300</definedName>
    <definedName name="_xlnm._FilterDatabase" localSheetId="1" hidden="1">補助金対象事業所一覧!$A$6:$FT$168</definedName>
    <definedName name="_xlnm.Criteria" localSheetId="1">補助金対象事業所一覧!$A$7:$L$1048576</definedName>
    <definedName name="_xlnm.Extract" localSheetId="1">補助金対象事業所一覧!$A$7:$L$1048576</definedName>
    <definedName name="_xlnm.Print_Area" localSheetId="4">実績確認!$A$1:$E$307</definedName>
    <definedName name="_xlnm.Print_Area" localSheetId="0">申請書!$A$1:$AB$45</definedName>
    <definedName name="_xlnm.Print_Titles" localSheetId="1">補助金対象事業所一覧!$2:$6</definedName>
    <definedName name="Z_0887E4E1_AA05_4A95_B80E_1373009CD7F2_.wvu.FilterData" localSheetId="1" hidden="1">補助金対象事業所一覧!$A$6:$FT$168</definedName>
    <definedName name="Z_0A921EAB_C131_407E_9E86_A9477AC05869_.wvu.FilterData" localSheetId="1" hidden="1">補助金対象事業所一覧!$A$6:$FT$168</definedName>
    <definedName name="Z_0D0064AB_DDE7_4F61_B7FA_FBD6381CC84E_.wvu.FilterData" localSheetId="1" hidden="1">補助金対象事業所一覧!$A$6:$FT$168</definedName>
    <definedName name="Z_0E670F5E_6FCB_4E57_95E1_928B9A5C3574_.wvu.FilterData" localSheetId="1" hidden="1">補助金対象事業所一覧!$A$6:$FT$168</definedName>
    <definedName name="Z_10516ADA_AE5A_4FA7_9924_6C358A8F09D8_.wvu.FilterData" localSheetId="1" hidden="1">補助金対象事業所一覧!$A$6:$FT$168</definedName>
    <definedName name="Z_1428A56D_8459_4388_ACF0_FF92713447F6_.wvu.FilterData" localSheetId="1" hidden="1">補助金対象事業所一覧!$A$6:$FT$168</definedName>
    <definedName name="Z_1569C5AD_ABC1_4805_88B2_1C004D56EA0D_.wvu.FilterData" localSheetId="1" hidden="1">補助金対象事業所一覧!$A$6:$FT$168</definedName>
    <definedName name="Z_17A6179A_500E_4F58_BB8A_11273599A8BE_.wvu.FilterData" localSheetId="1" hidden="1">補助金対象事業所一覧!$A$6:$FT$168</definedName>
    <definedName name="Z_1A1901BB_80C9_4957_BB17_3C4D501D5428_.wvu.FilterData" localSheetId="1" hidden="1">補助金対象事業所一覧!$A$6:$FT$168</definedName>
    <definedName name="Z_1D3118FF_D3AE_48E8_A245_D5ABFC93C0FB_.wvu.Cols" localSheetId="3" hidden="1">債権債務者管理!$D:$AX,債権債務者管理!$AZ:$DW</definedName>
    <definedName name="Z_1D3118FF_D3AE_48E8_A245_D5ABFC93C0FB_.wvu.Cols" localSheetId="0" hidden="1">申請書!$AI:$XFD</definedName>
    <definedName name="Z_1D3118FF_D3AE_48E8_A245_D5ABFC93C0FB_.wvu.Cols" localSheetId="1" hidden="1">補助金対象事業所一覧!$C:$AK,補助金対象事業所一覧!$AX:$CR,補助金対象事業所一覧!$CT:$FR</definedName>
    <definedName name="Z_1D3118FF_D3AE_48E8_A245_D5ABFC93C0FB_.wvu.FilterData" localSheetId="1" hidden="1">補助金対象事業所一覧!$A$6:$FT$168</definedName>
    <definedName name="Z_1D3118FF_D3AE_48E8_A245_D5ABFC93C0FB_.wvu.PrintArea" localSheetId="0" hidden="1">申請書!$A$1:$AB$45</definedName>
    <definedName name="Z_1D3118FF_D3AE_48E8_A245_D5ABFC93C0FB_.wvu.PrintTitles" localSheetId="1" hidden="1">補助金対象事業所一覧!$2:$6</definedName>
    <definedName name="Z_1D3118FF_D3AE_48E8_A245_D5ABFC93C0FB_.wvu.Rows" localSheetId="0" hidden="1">申請書!$61:$1048576,申請書!$48:$60</definedName>
    <definedName name="Z_1D3118FF_D3AE_48E8_A245_D5ABFC93C0FB_.wvu.Rows" localSheetId="1" hidden="1">補助金対象事業所一覧!$1:$1</definedName>
    <definedName name="Z_21A8B7CB_B1F7_4A4D_870E_399B2A1CE87C_.wvu.FilterData" localSheetId="1" hidden="1">補助金対象事業所一覧!$A$6:$FT$168</definedName>
    <definedName name="Z_22C44F12_76D8_4034_83C5_A215681EBB35_.wvu.FilterData" localSheetId="1" hidden="1">補助金対象事業所一覧!$A$6:$FT$168</definedName>
    <definedName name="Z_233D7A50_9B33_4EFE_B716_A2A39D83F29B_.wvu.FilterData" localSheetId="1" hidden="1">補助金対象事業所一覧!$A$6:$FT$168</definedName>
    <definedName name="Z_2731DF4D_9125_4499_AE7B_CAEF95B253B5_.wvu.FilterData" localSheetId="1" hidden="1">補助金対象事業所一覧!$A$6:$FT$168</definedName>
    <definedName name="Z_29561DC5_E207_427E_9AE4_72DF24AB0740_.wvu.FilterData" localSheetId="1" hidden="1">補助金対象事業所一覧!$A$6:$FT$168</definedName>
    <definedName name="Z_31989896_B815_420C_AA9A_81E0863EE7B6_.wvu.FilterData" localSheetId="1" hidden="1">補助金対象事業所一覧!$A$6:$FT$168</definedName>
    <definedName name="Z_331F1D38_E708_46F8_BCCF_55B5032F607B_.wvu.FilterData" localSheetId="1" hidden="1">補助金対象事業所一覧!$A$6:$FT$168</definedName>
    <definedName name="Z_356BDC86_E735_4F06_81D5_98E7D60709E0_.wvu.FilterData" localSheetId="1" hidden="1">補助金対象事業所一覧!$A$6:$FT$168</definedName>
    <definedName name="Z_3A5D0937_BF42_463D_B80B_29E43D1C1230_.wvu.FilterData" localSheetId="1" hidden="1">補助金対象事業所一覧!$A$6:$FT$168</definedName>
    <definedName name="Z_3DD81498_BDDA_4229_8B4F_C8BFD03855B4_.wvu.FilterData" localSheetId="1" hidden="1">補助金対象事業所一覧!$A$6:$FT$168</definedName>
    <definedName name="Z_3E5BAA50_A5D4_4C13_9658_27D9A88C52EB_.wvu.FilterData" localSheetId="1" hidden="1">補助金対象事業所一覧!$A$6:$FT$168</definedName>
    <definedName name="Z_3F961566_9C8F_4A59_9F60_3390A068EFA5_.wvu.FilterData" localSheetId="1" hidden="1">補助金対象事業所一覧!$A$6:$FT$168</definedName>
    <definedName name="Z_40D9A5E7_3AEC_467D_AACE_74E224721B49_.wvu.FilterData" localSheetId="1" hidden="1">補助金対象事業所一覧!$A$6:$FT$168</definedName>
    <definedName name="Z_422E1215_76AB_44D5_A287_C3AA2B36225D_.wvu.FilterData" localSheetId="1" hidden="1">補助金対象事業所一覧!$A$6:$FT$168</definedName>
    <definedName name="Z_4372D4E8_E800_424B_957C_43D0B3E0F35F_.wvu.FilterData" localSheetId="1" hidden="1">補助金対象事業所一覧!$A$6:$FT$168</definedName>
    <definedName name="Z_45007054_56C4_4E7C_9F40_A3FC0CD2DDA9_.wvu.FilterData" localSheetId="4" hidden="1">実績確認!$A$1:$C$300</definedName>
    <definedName name="Z_45007054_56C4_4E7C_9F40_A3FC0CD2DDA9_.wvu.FilterData" localSheetId="1" hidden="1">補助金対象事業所一覧!$A$6:$FT$168</definedName>
    <definedName name="Z_45A08CF0_2489_478F_95D5_6D65C84CE2F8_.wvu.FilterData" localSheetId="1" hidden="1">補助金対象事業所一覧!$A$6:$FT$168</definedName>
    <definedName name="Z_46CC23B2_B0DD_4B88_85A3_11613D26F7AB_.wvu.FilterData" localSheetId="1" hidden="1">補助金対象事業所一覧!$A$6:$FT$168</definedName>
    <definedName name="Z_47BB4CE0_F510_4122_8D8C_EF855E2A3FF6_.wvu.FilterData" localSheetId="1" hidden="1">補助金対象事業所一覧!$A$6:$FT$168</definedName>
    <definedName name="Z_482CD231_7BA9_4631_AA33_29510D0B3879_.wvu.FilterData" localSheetId="1" hidden="1">補助金対象事業所一覧!$A$6:$FT$168</definedName>
    <definedName name="Z_49797F6B_0B20_40F5_9079_5751438E6D2F_.wvu.FilterData" localSheetId="1" hidden="1">補助金対象事業所一覧!$A$6:$FT$168</definedName>
    <definedName name="Z_4B0BB01B_74B5_4A04_B829_89CEE9AB3F54_.wvu.FilterData" localSheetId="1" hidden="1">補助金対象事業所一覧!$A$6:$FT$168</definedName>
    <definedName name="Z_4C678A46_DF69_48B4_827C_79806F3411EE_.wvu.FilterData" localSheetId="1" hidden="1">補助金対象事業所一覧!$A$6:$FT$168</definedName>
    <definedName name="Z_4CB866B9_02BA_4B30_9EFA_FC65460A2E2E_.wvu.FilterData" localSheetId="1" hidden="1">補助金対象事業所一覧!$A$6:$FT$168</definedName>
    <definedName name="Z_4EDA4C55_A77D_4956_9F96_CE3CFEDB1A6C_.wvu.FilterData" localSheetId="1" hidden="1">補助金対象事業所一覧!$A$6:$FT$168</definedName>
    <definedName name="Z_4FC7C644_4BC0_4FC6_BDA4_F48B08D589AB_.wvu.FilterData" localSheetId="1" hidden="1">補助金対象事業所一覧!$A$6:$FT$168</definedName>
    <definedName name="Z_50D5136E_EEB2_4C19_A6D7_607D1AA4E8F8_.wvu.FilterData" localSheetId="1" hidden="1">補助金対象事業所一覧!$A$6:$FT$168</definedName>
    <definedName name="Z_50FE2963_6BC0_45B8_8320_F87AB99F31A6_.wvu.FilterData" localSheetId="1" hidden="1">補助金対象事業所一覧!$A$6:$FT$168</definedName>
    <definedName name="Z_513F71AB_B5C0_4406_8402_C64E083492E5_.wvu.FilterData" localSheetId="1" hidden="1">補助金対象事業所一覧!$A$6:$FT$168</definedName>
    <definedName name="Z_523306F5_C704_47A7_9BE8_8134DD237A26_.wvu.FilterData" localSheetId="1" hidden="1">補助金対象事業所一覧!$A$6:$FT$168</definedName>
    <definedName name="Z_532B3742_0FD1_43D3_91EA_68F021EBBE58_.wvu.FilterData" localSheetId="1" hidden="1">補助金対象事業所一覧!$A$6:$FT$6</definedName>
    <definedName name="Z_6384F81B_2F9C_4446_8F02_03607FBFBD02_.wvu.FilterData" localSheetId="1" hidden="1">補助金対象事業所一覧!$A$6:$FT$168</definedName>
    <definedName name="Z_639D7925_8112_446F_A5C4_8B0F16565059_.wvu.FilterData" localSheetId="1" hidden="1">補助金対象事業所一覧!$A$6:$FT$168</definedName>
    <definedName name="Z_63E3D39A_FEF2_4441_87F7_C40FD00C243E_.wvu.FilterData" localSheetId="1" hidden="1">補助金対象事業所一覧!$A$6:$FT$168</definedName>
    <definedName name="Z_6461E819_E7B2_423B_95EB_313D992D7DFD_.wvu.FilterData" localSheetId="1" hidden="1">補助金対象事業所一覧!$A$6:$FT$168</definedName>
    <definedName name="Z_66848195_5DA8_44A4_B951_4C26B1C2E40C_.wvu.Cols" localSheetId="3" hidden="1">債権債務者管理!$D:$AX,債権債務者管理!$AZ:$DW</definedName>
    <definedName name="Z_66848195_5DA8_44A4_B951_4C26B1C2E40C_.wvu.Cols" localSheetId="0" hidden="1">申請書!$AI:$XFD</definedName>
    <definedName name="Z_66848195_5DA8_44A4_B951_4C26B1C2E40C_.wvu.Cols" localSheetId="1" hidden="1">補助金対象事業所一覧!$C:$AJ,補助金対象事業所一覧!$AX:$CR,補助金対象事業所一覧!$CT:$FR</definedName>
    <definedName name="Z_66848195_5DA8_44A4_B951_4C26B1C2E40C_.wvu.FilterData" localSheetId="1" hidden="1">補助金対象事業所一覧!$A$6:$FT$168</definedName>
    <definedName name="Z_66848195_5DA8_44A4_B951_4C26B1C2E40C_.wvu.PrintArea" localSheetId="0" hidden="1">申請書!$A$1:$AB$45</definedName>
    <definedName name="Z_66848195_5DA8_44A4_B951_4C26B1C2E40C_.wvu.PrintTitles" localSheetId="1" hidden="1">補助金対象事業所一覧!$2:$6</definedName>
    <definedName name="Z_66848195_5DA8_44A4_B951_4C26B1C2E40C_.wvu.Rows" localSheetId="0" hidden="1">申請書!$61:$1048576,申請書!$48:$60</definedName>
    <definedName name="Z_6F2B0896_D24E_4A77_8AA1_7A2F36E755DA_.wvu.FilterData" localSheetId="1" hidden="1">補助金対象事業所一覧!$A$6:$FT$168</definedName>
    <definedName name="Z_6F62EDC5_792C_4FB8_96A2_C15108ADADEC_.wvu.FilterData" localSheetId="1" hidden="1">補助金対象事業所一覧!$A$6:$FT$168</definedName>
    <definedName name="Z_730814BE_B921_4DD7_8A53_64CD569912BE_.wvu.FilterData" localSheetId="1" hidden="1">補助金対象事業所一覧!$A$6:$FT$168</definedName>
    <definedName name="Z_73BC3610_83B8_4723_96A8_3F3F96F3BEFF_.wvu.FilterData" localSheetId="1" hidden="1">補助金対象事業所一覧!$A$6:$FT$168</definedName>
    <definedName name="Z_7488E6C2_7E72_47A2_96C3_7863B67D2E27_.wvu.FilterData" localSheetId="1" hidden="1">補助金対象事業所一覧!$A$6:$FT$168</definedName>
    <definedName name="Z_7724D0AA_7A0C_4207_BF4D_8AD3EFFEA746_.wvu.FilterData" localSheetId="1" hidden="1">補助金対象事業所一覧!$A$6:$FT$168</definedName>
    <definedName name="Z_79A91EB8_93B1_4E51_ADE4_76DB3609A2CF_.wvu.FilterData" localSheetId="1" hidden="1">補助金対象事業所一覧!$A$6:$FT$168</definedName>
    <definedName name="Z_7A9BFCA3_3E79_408D_8CB8_212A35222175_.wvu.FilterData" localSheetId="1" hidden="1">補助金対象事業所一覧!$A$6:$FT$168</definedName>
    <definedName name="Z_7B5F9C40_57C8_42AE_B7DC_E037DDAA2B37_.wvu.FilterData" localSheetId="1" hidden="1">補助金対象事業所一覧!$A$6:$FT$168</definedName>
    <definedName name="Z_7C0435A3_F8DD_4201_A07B_D659EE86350C_.wvu.FilterData" localSheetId="1" hidden="1">補助金対象事業所一覧!$A$6:$FT$168</definedName>
    <definedName name="Z_7D5D177B_B19E_40B5_9331_C15A36407AF3_.wvu.FilterData" localSheetId="1" hidden="1">補助金対象事業所一覧!$A$6:$FT$168</definedName>
    <definedName name="Z_7E403571_C26A_4F10_BE6A_582163E3806D_.wvu.FilterData" localSheetId="1" hidden="1">補助金対象事業所一覧!$A$6:$FT$168</definedName>
    <definedName name="Z_85492E91_CED1_4E6A_81DC_0C4406ADEF3D_.wvu.FilterData" localSheetId="1" hidden="1">補助金対象事業所一覧!$A$6:$FT$168</definedName>
    <definedName name="Z_8C55CBC2_F6AB_4225_BD71_BAC59FD17EC1_.wvu.FilterData" localSheetId="1" hidden="1">補助金対象事業所一覧!$A$6:$FT$168</definedName>
    <definedName name="Z_8E4CBC2E_8AF6_47BD_907A_BD630DAE3121_.wvu.FilterData" localSheetId="1" hidden="1">補助金対象事業所一覧!$A$6:$FT$168</definedName>
    <definedName name="Z_903926D5_E9E0_490C_BBA4_04D56ED922C1_.wvu.FilterData" localSheetId="1" hidden="1">補助金対象事業所一覧!$A$6:$FT$168</definedName>
    <definedName name="Z_94D189AD_D80A_45DD_8343_AF370B9C43EC_.wvu.FilterData" localSheetId="1" hidden="1">補助金対象事業所一覧!$A$6:$FT$168</definedName>
    <definedName name="Z_9A468981_453B_42B1_9EC0_4CDBCC800993_.wvu.FilterData" localSheetId="1" hidden="1">補助金対象事業所一覧!$A$6:$FT$168</definedName>
    <definedName name="Z_9FF4B1D3_D78B_49BA_BA18_BF5CF5B93C73_.wvu.FilterData" localSheetId="1" hidden="1">補助金対象事業所一覧!$A$6:$FT$168</definedName>
    <definedName name="Z_A23E9C3D_F96D_4A5B_A4F6_B269337C39AD_.wvu.FilterData" localSheetId="1" hidden="1">補助金対象事業所一覧!$A$6:$FT$168</definedName>
    <definedName name="Z_A2A7A6EB_444A_4C40_B74B_C11D1CEC42A8_.wvu.FilterData" localSheetId="1" hidden="1">補助金対象事業所一覧!$A$6:$FT$168</definedName>
    <definedName name="Z_A4515C4E_60C1_4A35_8840_E5BD660F3B1E_.wvu.FilterData" localSheetId="1" hidden="1">補助金対象事業所一覧!$A$6:$FT$168</definedName>
    <definedName name="Z_A526057D_26AA_4465_A8DA_A3DA252FDBB8_.wvu.Cols" localSheetId="3" hidden="1">債権債務者管理!$D:$AX,債権債務者管理!$AZ:$DW</definedName>
    <definedName name="Z_A526057D_26AA_4465_A8DA_A3DA252FDBB8_.wvu.Cols" localSheetId="0" hidden="1">申請書!$AI:$XFD</definedName>
    <definedName name="Z_A526057D_26AA_4465_A8DA_A3DA252FDBB8_.wvu.Cols" localSheetId="1" hidden="1">補助金対象事業所一覧!$C:$AJ,補助金対象事業所一覧!$AX:$CR,補助金対象事業所一覧!$CT:$FR</definedName>
    <definedName name="Z_A526057D_26AA_4465_A8DA_A3DA252FDBB8_.wvu.FilterData" localSheetId="1" hidden="1">補助金対象事業所一覧!$A$6:$FT$168</definedName>
    <definedName name="Z_A526057D_26AA_4465_A8DA_A3DA252FDBB8_.wvu.PrintArea" localSheetId="0" hidden="1">申請書!$A$1:$AB$45</definedName>
    <definedName name="Z_A526057D_26AA_4465_A8DA_A3DA252FDBB8_.wvu.PrintTitles" localSheetId="1" hidden="1">補助金対象事業所一覧!$2:$6</definedName>
    <definedName name="Z_A526057D_26AA_4465_A8DA_A3DA252FDBB8_.wvu.Rows" localSheetId="0" hidden="1">申請書!$61:$1048576,申請書!$48:$60</definedName>
    <definedName name="Z_AA5C629E_0A34_4EA6_8B21_1433A2D276D8_.wvu.FilterData" localSheetId="1" hidden="1">補助金対象事業所一覧!$A$6:$FT$168</definedName>
    <definedName name="Z_AC1D1A2B_4011_4012_AC55_6BC2A601E174_.wvu.FilterData" localSheetId="1" hidden="1">補助金対象事業所一覧!$A$6:$FT$168</definedName>
    <definedName name="Z_ACE4EDF0_F0CE_4928_BAD3_7BA929BB6D7E_.wvu.FilterData" localSheetId="1" hidden="1">補助金対象事業所一覧!$A$6:$FT$168</definedName>
    <definedName name="Z_AF664A94_C761_405D_8EFA_735C7B30FA70_.wvu.FilterData" localSheetId="1" hidden="1">補助金対象事業所一覧!$A$6:$FT$168</definedName>
    <definedName name="Z_AF7BEDC0_6CA8_4580_8B36_FB11ACB1888C_.wvu.FilterData" localSheetId="1" hidden="1">補助金対象事業所一覧!$A$6:$FT$168</definedName>
    <definedName name="Z_B0EE1B8F_51B3_401F_91ED_4057F9D3E13B_.wvu.FilterData" localSheetId="1" hidden="1">補助金対象事業所一覧!$A$6:$FT$168</definedName>
    <definedName name="Z_B329BEA8_8A56_4454_B01E_E42DACA2E752_.wvu.Cols" localSheetId="3" hidden="1">債権債務者管理!$D:$AX,債権債務者管理!$AZ:$DW</definedName>
    <definedName name="Z_B329BEA8_8A56_4454_B01E_E42DACA2E752_.wvu.Cols" localSheetId="0" hidden="1">申請書!$AI:$XFD</definedName>
    <definedName name="Z_B329BEA8_8A56_4454_B01E_E42DACA2E752_.wvu.Cols" localSheetId="1" hidden="1">補助金対象事業所一覧!$C:$AJ,補助金対象事業所一覧!$AX:$CR,補助金対象事業所一覧!$CT:$FR</definedName>
    <definedName name="Z_B329BEA8_8A56_4454_B01E_E42DACA2E752_.wvu.FilterData" localSheetId="1" hidden="1">補助金対象事業所一覧!$A$6:$FT$6</definedName>
    <definedName name="Z_B329BEA8_8A56_4454_B01E_E42DACA2E752_.wvu.PrintArea" localSheetId="0" hidden="1">申請書!$A$1:$AB$45</definedName>
    <definedName name="Z_B329BEA8_8A56_4454_B01E_E42DACA2E752_.wvu.PrintTitles" localSheetId="1" hidden="1">補助金対象事業所一覧!$2:$6</definedName>
    <definedName name="Z_B329BEA8_8A56_4454_B01E_E42DACA2E752_.wvu.Rows" localSheetId="0" hidden="1">申請書!$61:$1048576,申請書!$48:$60</definedName>
    <definedName name="Z_B3B9DC35_9992_46B2_BC93_9DD196351D7F_.wvu.FilterData" localSheetId="1" hidden="1">補助金対象事業所一覧!$A$6:$FT$168</definedName>
    <definedName name="Z_B5A33EDB_3589_4D48_8819_E24BD9629026_.wvu.FilterData" localSheetId="1" hidden="1">補助金対象事業所一覧!$A$6:$FT$168</definedName>
    <definedName name="Z_B9DB3C9F_8650_4A12_93C3_59066C2361ED_.wvu.FilterData" localSheetId="1" hidden="1">補助金対象事業所一覧!$A$6:$FT$168</definedName>
    <definedName name="Z_C2780F30_53AC_48EC_A149_3ECB416482D7_.wvu.Cols" localSheetId="3" hidden="1">債権債務者管理!$D:$AX,債権債務者管理!$AZ:$DW</definedName>
    <definedName name="Z_C2780F30_53AC_48EC_A149_3ECB416482D7_.wvu.Cols" localSheetId="0" hidden="1">申請書!$AI:$XFD</definedName>
    <definedName name="Z_C2780F30_53AC_48EC_A149_3ECB416482D7_.wvu.Cols" localSheetId="1" hidden="1">補助金対象事業所一覧!$C:$AJ,補助金対象事業所一覧!$AX:$CR,補助金対象事業所一覧!$CT:$FR</definedName>
    <definedName name="Z_C2780F30_53AC_48EC_A149_3ECB416482D7_.wvu.FilterData" localSheetId="1" hidden="1">補助金対象事業所一覧!$A$6:$FT$168</definedName>
    <definedName name="Z_C2780F30_53AC_48EC_A149_3ECB416482D7_.wvu.PrintArea" localSheetId="0" hidden="1">申請書!$A$1:$AB$45</definedName>
    <definedName name="Z_C2780F30_53AC_48EC_A149_3ECB416482D7_.wvu.PrintTitles" localSheetId="1" hidden="1">補助金対象事業所一覧!$2:$6</definedName>
    <definedName name="Z_C2780F30_53AC_48EC_A149_3ECB416482D7_.wvu.Rows" localSheetId="0" hidden="1">申請書!$61:$1048576,申請書!$48:$60</definedName>
    <definedName name="Z_C3E30CD4_4A27_4978_93BF_33183953D5B2_.wvu.FilterData" localSheetId="1" hidden="1">補助金対象事業所一覧!$A$6:$FT$168</definedName>
    <definedName name="Z_C43DD07C_B708_4B07_A5D0_C9B40BB9B476_.wvu.FilterData" localSheetId="1" hidden="1">補助金対象事業所一覧!$A$6:$FT$168</definedName>
    <definedName name="Z_C65EA5E3_5093_47AD_82E4_07A3D549F241_.wvu.FilterData" localSheetId="1" hidden="1">補助金対象事業所一覧!$A$6:$FT$168</definedName>
    <definedName name="Z_C89590B5_B9A4_46C8_A6FF_95D7F31D1267_.wvu.FilterData" localSheetId="1" hidden="1">補助金対象事業所一覧!$A$6:$FT$168</definedName>
    <definedName name="Z_C990822E_4DA5_4D9D_B2C3_BC1D397F7074_.wvu.FilterData" localSheetId="1" hidden="1">補助金対象事業所一覧!$A$6:$FT$168</definedName>
    <definedName name="Z_CD32DD54_77C6_4D33_B56E_077A0989A961_.wvu.FilterData" localSheetId="1" hidden="1">補助金対象事業所一覧!$A$6:$FT$168</definedName>
    <definedName name="Z_CEEA5838_1E56_48A2_8D62_BB91B0CB8F8F_.wvu.FilterData" localSheetId="1" hidden="1">補助金対象事業所一覧!$A$6:$FT$168</definedName>
    <definedName name="Z_D2A660DA_D4F3_4037_B633_13EADB14CA18_.wvu.FilterData" localSheetId="1" hidden="1">補助金対象事業所一覧!$A$6:$FT$168</definedName>
    <definedName name="Z_D58007C8_306B_4D3F_B195_C0DAE7431192_.wvu.FilterData" localSheetId="1" hidden="1">補助金対象事業所一覧!$A$6:$FT$168</definedName>
    <definedName name="Z_D8941EF8_35A5_45AC_863A_498DDB7D5EE2_.wvu.FilterData" localSheetId="1" hidden="1">補助金対象事業所一覧!$A$6:$FT$168</definedName>
    <definedName name="Z_D914DD2C_334F_4154_A238_1C1CB05D33F9_.wvu.FilterData" localSheetId="1" hidden="1">補助金対象事業所一覧!$A$6:$FT$168</definedName>
    <definedName name="Z_D98BB0C4_3F7F_41C7_8C64_89DC9ED01F5A_.wvu.FilterData" localSheetId="1" hidden="1">補助金対象事業所一覧!$A$6:$FT$168</definedName>
    <definedName name="Z_D9E6E152_7848_44EB_A9DA_12F1A3C12FAB_.wvu.FilterData" localSheetId="1" hidden="1">補助金対象事業所一覧!$A$6:$FT$168</definedName>
    <definedName name="Z_DC55B51D_99A8_45BB_974D_7B4D2C7DD303_.wvu.FilterData" localSheetId="1" hidden="1">補助金対象事業所一覧!$A$6:$FT$168</definedName>
    <definedName name="Z_DCAF5F70_2338_44A9_BD97_92840A5A3748_.wvu.FilterData" localSheetId="1" hidden="1">補助金対象事業所一覧!$A$6:$FT$168</definedName>
    <definedName name="Z_DF32753D_5D2F_4495_939C_605B12649A62_.wvu.FilterData" localSheetId="1" hidden="1">補助金対象事業所一覧!$A$6:$FT$168</definedName>
    <definedName name="Z_E3090928_8073_46EF_8169_90ECF16CE31A_.wvu.FilterData" localSheetId="1" hidden="1">補助金対象事業所一覧!$A$6:$FT$168</definedName>
    <definedName name="Z_E3A65FB3_9AEA_490F_AC3D_267E47F987D6_.wvu.Cols" localSheetId="3" hidden="1">債権債務者管理!$D:$AX,債権債務者管理!$AZ:$DW</definedName>
    <definedName name="Z_E3A65FB3_9AEA_490F_AC3D_267E47F987D6_.wvu.Cols" localSheetId="0" hidden="1">申請書!$AI:$XFD</definedName>
    <definedName name="Z_E3A65FB3_9AEA_490F_AC3D_267E47F987D6_.wvu.Cols" localSheetId="1" hidden="1">補助金対象事業所一覧!$C:$AK,補助金対象事業所一覧!$AX:$CR,補助金対象事業所一覧!$CT:$FR</definedName>
    <definedName name="Z_E3A65FB3_9AEA_490F_AC3D_267E47F987D6_.wvu.FilterData" localSheetId="4" hidden="1">実績確認!$A$1:$C$300</definedName>
    <definedName name="Z_E3A65FB3_9AEA_490F_AC3D_267E47F987D6_.wvu.FilterData" localSheetId="1" hidden="1">補助金対象事業所一覧!$A$6:$FT$168</definedName>
    <definedName name="Z_E3A65FB3_9AEA_490F_AC3D_267E47F987D6_.wvu.PrintArea" localSheetId="4" hidden="1">実績確認!$A$1:$E$307</definedName>
    <definedName name="Z_E3A65FB3_9AEA_490F_AC3D_267E47F987D6_.wvu.PrintArea" localSheetId="0" hidden="1">申請書!$A$1:$AB$45</definedName>
    <definedName name="Z_E3A65FB3_9AEA_490F_AC3D_267E47F987D6_.wvu.PrintTitles" localSheetId="1" hidden="1">補助金対象事業所一覧!$2:$6</definedName>
    <definedName name="Z_E3A65FB3_9AEA_490F_AC3D_267E47F987D6_.wvu.Rows" localSheetId="0" hidden="1">申請書!$61:$1048576,申請書!$48:$60</definedName>
    <definedName name="Z_E3A65FB3_9AEA_490F_AC3D_267E47F987D6_.wvu.Rows" localSheetId="1" hidden="1">補助金対象事業所一覧!$1:$1</definedName>
    <definedName name="Z_E41C6CC5_B013_4567_BC30_6DD780524079_.wvu.FilterData" localSheetId="1" hidden="1">補助金対象事業所一覧!$A$6:$FT$168</definedName>
    <definedName name="Z_E426A0E5_099F_4AFE_9E52_FD55AC838485_.wvu.FilterData" localSheetId="1" hidden="1">補助金対象事業所一覧!$A$6:$FT$168</definedName>
    <definedName name="Z_E61CEDE8_2216_477D_8ADD_60B5DA05524B_.wvu.FilterData" localSheetId="1" hidden="1">補助金対象事業所一覧!$A$6:$FT$168</definedName>
    <definedName name="Z_EABFC943_0DFE_4AAF_963E_30D1E87B115A_.wvu.FilterData" localSheetId="1" hidden="1">補助金対象事業所一覧!$A$6:$FT$168</definedName>
    <definedName name="Z_ED2D8F09_B15E_40CE_BD61_5A47F901C445_.wvu.FilterData" localSheetId="1" hidden="1">補助金対象事業所一覧!$A$6:$FT$168</definedName>
    <definedName name="Z_EEEE3138_BE1E_42A9_908D_FE90F420A194_.wvu.FilterData" localSheetId="1" hidden="1">補助金対象事業所一覧!$A$6:$FT$168</definedName>
    <definedName name="Z_EF36CD3E_3F9D_4D9E_B6F8_1CD751D012E3_.wvu.FilterData" localSheetId="1" hidden="1">補助金対象事業所一覧!$A$6:$FT$168</definedName>
    <definedName name="Z_F209E635_4C33_42AA_9C82_A7342432D6C9_.wvu.FilterData" localSheetId="1" hidden="1">補助金対象事業所一覧!$A$6:$FT$168</definedName>
    <definedName name="Z_F3243979_84B2_481D_BE18_B679FC15BA79_.wvu.FilterData" localSheetId="1" hidden="1">補助金対象事業所一覧!$A$6:$FT$168</definedName>
    <definedName name="Z_F570BA80_A2BC_4070_8A78_21B53E8BCF63_.wvu.FilterData" localSheetId="1" hidden="1">補助金対象事業所一覧!$A$6:$FT$168</definedName>
    <definedName name="Z_F99E7CA4_61E1_4499_907F_1E1DA8CA4835_.wvu.FilterData" localSheetId="1" hidden="1">補助金対象事業所一覧!$A$6:$FT$168</definedName>
    <definedName name="Z_F9A631D3_809C_4CDF_BF89_187A4492AF28_.wvu.FilterData" localSheetId="1" hidden="1">補助金対象事業所一覧!$A$6:$FT$168</definedName>
    <definedName name="Z_FC55F011_2837_4D0C_906C_7D00F732C148_.wvu.FilterData" localSheetId="1" hidden="1">補助金対象事業所一覧!$A$6:$FT$168</definedName>
    <definedName name="Z_FFBCD6AB_D638_4FE6_A399_AB5518562CCE_.wvu.Cols" localSheetId="3" hidden="1">債権債務者管理!$D:$AX,債権債務者管理!$AZ:$DW</definedName>
    <definedName name="Z_FFBCD6AB_D638_4FE6_A399_AB5518562CCE_.wvu.Cols" localSheetId="0" hidden="1">申請書!$AI:$XFD</definedName>
    <definedName name="Z_FFBCD6AB_D638_4FE6_A399_AB5518562CCE_.wvu.Cols" localSheetId="1" hidden="1">補助金対象事業所一覧!$C:$AK,補助金対象事業所一覧!$AX:$CR,補助金対象事業所一覧!$CT:$FR</definedName>
    <definedName name="Z_FFBCD6AB_D638_4FE6_A399_AB5518562CCE_.wvu.FilterData" localSheetId="4" hidden="1">実績確認!$A$1:$C$300</definedName>
    <definedName name="Z_FFBCD6AB_D638_4FE6_A399_AB5518562CCE_.wvu.FilterData" localSheetId="1" hidden="1">補助金対象事業所一覧!$A$6:$FT$168</definedName>
    <definedName name="Z_FFBCD6AB_D638_4FE6_A399_AB5518562CCE_.wvu.PrintArea" localSheetId="4" hidden="1">実績確認!$A$1:$E$307</definedName>
    <definedName name="Z_FFBCD6AB_D638_4FE6_A399_AB5518562CCE_.wvu.PrintArea" localSheetId="0" hidden="1">申請書!$A$1:$AB$45</definedName>
    <definedName name="Z_FFBCD6AB_D638_4FE6_A399_AB5518562CCE_.wvu.PrintTitles" localSheetId="1" hidden="1">補助金対象事業所一覧!$2:$6</definedName>
    <definedName name="Z_FFBCD6AB_D638_4FE6_A399_AB5518562CCE_.wvu.Rows" localSheetId="0" hidden="1">申請書!$61:$1048576,申請書!$48:$60</definedName>
    <definedName name="Z_FFBCD6AB_D638_4FE6_A399_AB5518562CCE_.wvu.Rows" localSheetId="1" hidden="1">補助金対象事業所一覧!$1:$1</definedName>
    <definedName name="システム">[1]リスト隠し!$K$5:$K$16</definedName>
    <definedName name="スタイル">[1]リスト隠し!$G$5:$G$8</definedName>
    <definedName name="データタイプ">[1]リスト隠し!$J$5:$J$15</definedName>
    <definedName name="医療法人">補助金対象事業所一覧!$B$9:$B$21</definedName>
    <definedName name="一般社団法人">補助金対象事業所一覧!$B$7:$B$8</definedName>
    <definedName name="横配置">[1]リスト隠し!$H$5:$H$9</definedName>
    <definedName name="改行コード">[1]リスト隠し!$C$5:$C$6</definedName>
    <definedName name="株式会社">補助金対象事業所一覧!$B$22:$B$123</definedName>
    <definedName name="合同会社">補助金対象事業所一覧!$B$124:$B$141</definedName>
    <definedName name="社会医療法人">補助金対象事業所一覧!$B$142:$B$143</definedName>
    <definedName name="社会福祉法人">補助金対象事業所一覧!$B$144:$B$157</definedName>
    <definedName name="種類">[1]リスト隠し!$I$5:$I$9</definedName>
    <definedName name="書式">[1]リスト隠し!$F$5:$F$6</definedName>
    <definedName name="生協">補助金対象事業所一覧!$B$158</definedName>
    <definedName name="属性">[1]リスト隠し!$B$5:$B$6</definedName>
    <definedName name="大きさ">[1]リスト隠し!$E$5:$E$7</definedName>
    <definedName name="特記事項">[1]リスト隠し!$I$5:$I$7</definedName>
    <definedName name="特定非営利活動法人">補助金対象事業所一覧!$B$175:$B$180</definedName>
    <definedName name="有限会社">補助金対象事業所一覧!$B$159:$B$174</definedName>
  </definedNames>
  <calcPr calcId="162913"/>
  <customWorkbookViews>
    <customWorkbookView name="伊藤 和也 12098 - 個人用ビュー" guid="{C2780F30-53AC-48EC-A149-3ECB416482D7}" mergeInterval="0" personalView="1" maximized="1" windowWidth="1362" windowHeight="537" activeSheetId="2"/>
    <customWorkbookView name="髙木 正明 12389 - 個人用ビュー" guid="{A526057D-26AA-4465-A8DA-A3DA252FDBB8}" mergeInterval="0" personalView="1" maximized="1" windowWidth="1362" windowHeight="486" activeSheetId="2" showComments="commIndAndComment"/>
    <customWorkbookView name="高本 貴志 10896 - 個人用ビュー" guid="{66848195-5DA8-44A4-B951-4C26B1C2E40C}" mergeInterval="0" personalView="1" maximized="1" windowWidth="1136" windowHeight="501" activeSheetId="2" showComments="commIndAndComment"/>
    <customWorkbookView name="尾関 利彦 10457 - 個人用ビュー" guid="{B329BEA8-8A56-4454-B01E-E42DACA2E752}" mergeInterval="0" personalView="1" maximized="1" windowWidth="1362" windowHeight="519" activeSheetId="2"/>
    <customWorkbookView name="admin - 個人用ビュー" guid="{1D3118FF-D3AE-48E8-A245-D5ABFC93C0FB}" mergeInterval="0" personalView="1" maximized="1" xWindow="-8" yWindow="-8" windowWidth="1382" windowHeight="744" tabRatio="593" activeSheetId="2"/>
    <customWorkbookView name="Administrator - 個人用ビュー" guid="{E3A65FB3-9AEA-490F-AC3D-267E47F987D6}" mergeInterval="0" personalView="1" maximized="1" xWindow="-9" yWindow="-9" windowWidth="1938" windowHeight="1048" tabRatio="593" activeSheetId="2"/>
    <customWorkbookView name="伊藤（和） - 個人用ビュー" guid="{FFBCD6AB-D638-4FE6-A399-AB5518562CCE}" mergeInterval="0" personalView="1" maximized="1" xWindow="-8" yWindow="-8" windowWidth="1382" windowHeight="744" tabRatio="593" activeSheetId="2"/>
  </customWorkbookViews>
</workbook>
</file>

<file path=xl/calcChain.xml><?xml version="1.0" encoding="utf-8"?>
<calcChain xmlns="http://schemas.openxmlformats.org/spreadsheetml/2006/main">
  <c r="FT169" i="2" l="1"/>
  <c r="FT170" i="2"/>
  <c r="FT171" i="2"/>
  <c r="FT172" i="2"/>
  <c r="FT173" i="2"/>
  <c r="FT174" i="2"/>
  <c r="FT61" i="2" l="1"/>
  <c r="FT85" i="2"/>
  <c r="FT53" i="2" l="1"/>
  <c r="FT122" i="2"/>
  <c r="FT134" i="2" l="1"/>
  <c r="FT10" i="2"/>
  <c r="FT11" i="2"/>
  <c r="FT12" i="2"/>
  <c r="FT13" i="2"/>
  <c r="FT14" i="2"/>
  <c r="FT15" i="2"/>
  <c r="FT16" i="2"/>
  <c r="FT17" i="2"/>
  <c r="FT18" i="2"/>
  <c r="FT19" i="2"/>
  <c r="FT20" i="2"/>
  <c r="FT21" i="2"/>
  <c r="FT7" i="2"/>
  <c r="FT8" i="2"/>
  <c r="FT22" i="2"/>
  <c r="FT23" i="2"/>
  <c r="FT24" i="2"/>
  <c r="FT26" i="2"/>
  <c r="FT27" i="2"/>
  <c r="FT28" i="2"/>
  <c r="FT29" i="2"/>
  <c r="FT30" i="2"/>
  <c r="FT31" i="2"/>
  <c r="FT32" i="2"/>
  <c r="FT33" i="2"/>
  <c r="FT34" i="2"/>
  <c r="FT35" i="2"/>
  <c r="FT36" i="2"/>
  <c r="FT37" i="2"/>
  <c r="FT38" i="2"/>
  <c r="FT39" i="2"/>
  <c r="FT40" i="2"/>
  <c r="FT41" i="2"/>
  <c r="FT42" i="2"/>
  <c r="FT43" i="2"/>
  <c r="FT44" i="2"/>
  <c r="FT45" i="2"/>
  <c r="FT46" i="2"/>
  <c r="FT47" i="2"/>
  <c r="FT48" i="2"/>
  <c r="FT49" i="2"/>
  <c r="FT50" i="2"/>
  <c r="FT51" i="2"/>
  <c r="FT52" i="2"/>
  <c r="FT54" i="2"/>
  <c r="FT55" i="2"/>
  <c r="FT56" i="2"/>
  <c r="FT57" i="2"/>
  <c r="FT58" i="2"/>
  <c r="FT59" i="2"/>
  <c r="FT60" i="2"/>
  <c r="FT62" i="2"/>
  <c r="FT63" i="2"/>
  <c r="FT64" i="2"/>
  <c r="FT65" i="2"/>
  <c r="FT66" i="2"/>
  <c r="FT67" i="2"/>
  <c r="FT68" i="2"/>
  <c r="FT69" i="2"/>
  <c r="FT70" i="2"/>
  <c r="FT71" i="2"/>
  <c r="FT72" i="2"/>
  <c r="FT73" i="2"/>
  <c r="FT74" i="2"/>
  <c r="FT75" i="2"/>
  <c r="FT76" i="2"/>
  <c r="FT77" i="2"/>
  <c r="FT78" i="2"/>
  <c r="FT79" i="2"/>
  <c r="FT80" i="2"/>
  <c r="FT81" i="2"/>
  <c r="FT82" i="2"/>
  <c r="FT83" i="2"/>
  <c r="FT84" i="2"/>
  <c r="FT86" i="2"/>
  <c r="FT87" i="2"/>
  <c r="FT88" i="2"/>
  <c r="FT89" i="2"/>
  <c r="FT90" i="2"/>
  <c r="FT91" i="2"/>
  <c r="FT92" i="2"/>
  <c r="FT93" i="2"/>
  <c r="FT94" i="2"/>
  <c r="FT95" i="2"/>
  <c r="FT96" i="2"/>
  <c r="FT97" i="2"/>
  <c r="FT98" i="2"/>
  <c r="FT99" i="2"/>
  <c r="FT100" i="2"/>
  <c r="FT101" i="2"/>
  <c r="FT102" i="2"/>
  <c r="FT103" i="2"/>
  <c r="FT104" i="2"/>
  <c r="FT105" i="2"/>
  <c r="FT106" i="2"/>
  <c r="FT107" i="2"/>
  <c r="FT108" i="2"/>
  <c r="FT109" i="2"/>
  <c r="FT110" i="2"/>
  <c r="FT111" i="2"/>
  <c r="FT112" i="2"/>
  <c r="FT113" i="2"/>
  <c r="FT114" i="2"/>
  <c r="FT115" i="2"/>
  <c r="FT116" i="2"/>
  <c r="FT25" i="2"/>
  <c r="FT117" i="2"/>
  <c r="FT118" i="2"/>
  <c r="FT119" i="2"/>
  <c r="FT120" i="2"/>
  <c r="FT121" i="2"/>
  <c r="FT123" i="2"/>
  <c r="FT124" i="2"/>
  <c r="FT125" i="2"/>
  <c r="FT126" i="2"/>
  <c r="FT127" i="2"/>
  <c r="FT128" i="2"/>
  <c r="FT129" i="2"/>
  <c r="FT130" i="2"/>
  <c r="FT131" i="2"/>
  <c r="FT132" i="2"/>
  <c r="FT133" i="2"/>
  <c r="FT135" i="2"/>
  <c r="FT136" i="2"/>
  <c r="FT137" i="2"/>
  <c r="FT138" i="2"/>
  <c r="FT139" i="2"/>
  <c r="FT140" i="2"/>
  <c r="FT141" i="2"/>
  <c r="FT142" i="2"/>
  <c r="FT143" i="2"/>
  <c r="FT144" i="2"/>
  <c r="FT145" i="2"/>
  <c r="FT146" i="2"/>
  <c r="FT147" i="2"/>
  <c r="FT148" i="2"/>
  <c r="FT149" i="2"/>
  <c r="FT150" i="2"/>
  <c r="FT151" i="2"/>
  <c r="FT152" i="2"/>
  <c r="FT153" i="2"/>
  <c r="FT154" i="2"/>
  <c r="FT155" i="2"/>
  <c r="FT156" i="2"/>
  <c r="FT157" i="2"/>
  <c r="FT158" i="2"/>
  <c r="FT175" i="2"/>
  <c r="FT176" i="2"/>
  <c r="FT177" i="2"/>
  <c r="FT178" i="2"/>
  <c r="FT179" i="2"/>
  <c r="FT180" i="2"/>
  <c r="FT159" i="2"/>
  <c r="FT160" i="2"/>
  <c r="FT161" i="2"/>
  <c r="FT162" i="2"/>
  <c r="FT163" i="2"/>
  <c r="FT164" i="2"/>
  <c r="FT165" i="2"/>
  <c r="FT166" i="2"/>
  <c r="FT167" i="2"/>
  <c r="FT168" i="2"/>
  <c r="FT9" i="2"/>
  <c r="A15" i="1"/>
  <c r="A35" i="1" l="1"/>
  <c r="BE34" i="1" l="1"/>
  <c r="BF34" i="1" s="1"/>
  <c r="BE33" i="1"/>
  <c r="BF33" i="1" s="1"/>
  <c r="BE32" i="1"/>
  <c r="BF32" i="1" s="1"/>
  <c r="BE31" i="1"/>
  <c r="BF31" i="1" s="1"/>
  <c r="BE30" i="1"/>
  <c r="BF30" i="1" s="1"/>
  <c r="BE29" i="1"/>
  <c r="BF29" i="1" s="1"/>
  <c r="BE28" i="1"/>
  <c r="BF28" i="1" s="1"/>
  <c r="BE27" i="1"/>
  <c r="BF27" i="1" s="1"/>
  <c r="BE26" i="1"/>
  <c r="BF26" i="1" s="1"/>
  <c r="BE25" i="1"/>
  <c r="BF25" i="1" s="1"/>
  <c r="BE24" i="1"/>
  <c r="BF24" i="1" s="1"/>
  <c r="BE23" i="1"/>
  <c r="BF23" i="1" s="1"/>
  <c r="BE22" i="1"/>
  <c r="BF22" i="1" s="1"/>
  <c r="BE21" i="1"/>
  <c r="BF21" i="1" s="1"/>
  <c r="BE20" i="1"/>
  <c r="BF20" i="1" s="1"/>
  <c r="A45" i="1" l="1"/>
  <c r="DX2" i="4" l="1"/>
  <c r="B2" i="4"/>
  <c r="A39" i="1" l="1"/>
  <c r="L3" i="4" l="1"/>
  <c r="BT2" i="4"/>
  <c r="L2" i="4" l="1"/>
  <c r="BI2" i="4" s="1"/>
  <c r="M2" i="4"/>
  <c r="BJ2" i="4" s="1"/>
  <c r="BS2" i="4"/>
  <c r="BR2" i="4"/>
  <c r="BP2" i="4"/>
  <c r="BN2" i="4"/>
  <c r="O2" i="4"/>
  <c r="BL2" i="4" s="1"/>
  <c r="N2" i="4"/>
  <c r="BK2" i="4" s="1"/>
  <c r="S3" i="1" l="1"/>
  <c r="AJ24" i="1" l="1"/>
  <c r="AJ23" i="1"/>
  <c r="AJ22" i="1"/>
  <c r="AJ21" i="1"/>
  <c r="AJ20" i="1"/>
  <c r="AZ20" i="1" s="1"/>
  <c r="AZ21" i="1" s="1"/>
  <c r="A20" i="1" l="1"/>
  <c r="AG20" i="1" s="1"/>
  <c r="G22" i="1"/>
  <c r="G21" i="1"/>
  <c r="G20" i="1"/>
  <c r="AN21" i="1"/>
  <c r="AN24" i="1"/>
  <c r="AN30" i="1"/>
  <c r="AN33" i="1"/>
  <c r="AN27" i="1"/>
  <c r="G8" i="1" l="1"/>
  <c r="W6" i="1"/>
  <c r="G11" i="1"/>
  <c r="I10" i="1"/>
  <c r="AI18" i="1"/>
  <c r="AJ18" i="1" s="1"/>
  <c r="G17" i="1" l="1"/>
  <c r="G18" i="1" s="1"/>
  <c r="I2" i="4"/>
  <c r="BF2" i="4" s="1"/>
  <c r="H2" i="4"/>
  <c r="BE2" i="4" s="1"/>
  <c r="J3" i="4"/>
  <c r="AT21" i="1"/>
  <c r="AT24" i="1"/>
  <c r="AT30" i="1"/>
  <c r="AT33" i="1"/>
  <c r="AT27" i="1"/>
  <c r="D2" i="4" l="1"/>
  <c r="A46" i="1"/>
  <c r="AZ32" i="1"/>
  <c r="AZ33" i="1" s="1"/>
  <c r="AZ34" i="1" s="1"/>
  <c r="AZ26" i="1"/>
  <c r="AZ27" i="1" s="1"/>
  <c r="AZ28" i="1" s="1"/>
  <c r="AZ23" i="1"/>
  <c r="AZ24" i="1" s="1"/>
  <c r="AZ25" i="1" s="1"/>
  <c r="AZ29" i="1"/>
  <c r="AZ30" i="1" s="1"/>
  <c r="AZ31" i="1" s="1"/>
  <c r="J2" i="4"/>
  <c r="BG2" i="4" s="1"/>
  <c r="K2" i="4"/>
  <c r="BH2" i="4" s="1"/>
  <c r="DM2" i="4" l="1"/>
  <c r="AZ2" i="4"/>
  <c r="AO2" i="4"/>
  <c r="A29" i="1"/>
  <c r="A26" i="1"/>
  <c r="A32" i="1"/>
  <c r="A23" i="1"/>
  <c r="G24" i="1" l="1"/>
  <c r="G23" i="1"/>
  <c r="G25" i="1"/>
  <c r="G34" i="1"/>
  <c r="G33" i="1"/>
  <c r="G32" i="1"/>
  <c r="G26" i="1"/>
  <c r="G28" i="1"/>
  <c r="G27" i="1"/>
  <c r="G31" i="1"/>
  <c r="G30" i="1"/>
  <c r="G29" i="1"/>
  <c r="AG29" i="1"/>
  <c r="AG32" i="1"/>
  <c r="AG26" i="1"/>
  <c r="AG23" i="1"/>
</calcChain>
</file>

<file path=xl/sharedStrings.xml><?xml version="1.0" encoding="utf-8"?>
<sst xmlns="http://schemas.openxmlformats.org/spreadsheetml/2006/main" count="3368" uniqueCount="1758">
  <si>
    <t>ｻｰﾋﾞｽ種類</t>
  </si>
  <si>
    <t>指定年月日</t>
  </si>
  <si>
    <t>法人名</t>
    <phoneticPr fontId="1"/>
  </si>
  <si>
    <t>郵便番号</t>
    <phoneticPr fontId="1"/>
  </si>
  <si>
    <t>所在地</t>
    <phoneticPr fontId="1"/>
  </si>
  <si>
    <t>申請者</t>
    <phoneticPr fontId="1"/>
  </si>
  <si>
    <t>名称</t>
    <phoneticPr fontId="1"/>
  </si>
  <si>
    <t>所在地</t>
    <rPh sb="0" eb="3">
      <t>ショザイチ</t>
    </rPh>
    <phoneticPr fontId="1"/>
  </si>
  <si>
    <t>医療法人泰玄会</t>
  </si>
  <si>
    <t>医療法人孝友会</t>
  </si>
  <si>
    <t>社会医療法人大雄会</t>
  </si>
  <si>
    <t>医療法人来光会</t>
  </si>
  <si>
    <t>社会医療法人杏嶺会</t>
  </si>
  <si>
    <t>医療法人尾張健友会</t>
  </si>
  <si>
    <t>株式会社イノベル</t>
  </si>
  <si>
    <t>株式会社ファーストナース</t>
  </si>
  <si>
    <t>有限会社さくら</t>
  </si>
  <si>
    <t>株式会社ニチイ学館</t>
  </si>
  <si>
    <t>ケアパートナー株式会社</t>
  </si>
  <si>
    <t>株式会社ピコグラム</t>
  </si>
  <si>
    <t>株式会社ロジエ</t>
  </si>
  <si>
    <t>株式会社つくし</t>
  </si>
  <si>
    <t>株式会社ミント</t>
  </si>
  <si>
    <t>医療法人翔樹会</t>
  </si>
  <si>
    <t>有限会社優天使</t>
  </si>
  <si>
    <t>株式会社ウルトラス</t>
  </si>
  <si>
    <t>株式会社ライフケア</t>
  </si>
  <si>
    <t>有限会社いわよし</t>
  </si>
  <si>
    <t>株式会社なないろ</t>
  </si>
  <si>
    <t>社会福祉法人愛知慈恵会</t>
  </si>
  <si>
    <t>株式会社訪問看護ステーション・くりた</t>
  </si>
  <si>
    <t>ステラリンク株式会社</t>
  </si>
  <si>
    <t>せせらぎ合同会社</t>
  </si>
  <si>
    <t>株式会社北斗</t>
  </si>
  <si>
    <t>株式会社オフィスシンセリティ</t>
  </si>
  <si>
    <t>株式会社まるあ</t>
  </si>
  <si>
    <t>株式会社ブレインエナジー</t>
  </si>
  <si>
    <t>株式会社ハッピードリームライフ</t>
  </si>
  <si>
    <t>日本ライフケアソリューションズ株式会社</t>
  </si>
  <si>
    <t>株式会社慶</t>
  </si>
  <si>
    <t>株式会社ビジョナリー</t>
  </si>
  <si>
    <t>株式会社サポートテラス</t>
  </si>
  <si>
    <t>医療法人たに在宅クリニック</t>
  </si>
  <si>
    <t>丸福産業有限会社</t>
  </si>
  <si>
    <t>株式会社ネクストドア</t>
  </si>
  <si>
    <t>株式会社ほっとファミリー</t>
  </si>
  <si>
    <t>株式会社福祉の里</t>
  </si>
  <si>
    <t>アサヒサンクリーン株式会社</t>
  </si>
  <si>
    <t>株式会社わかば</t>
  </si>
  <si>
    <t>パナソニックエイジフリー株式会社</t>
  </si>
  <si>
    <t>株式会社フロンティア</t>
  </si>
  <si>
    <t>株式会社日本エルダリーケアサービス</t>
  </si>
  <si>
    <t>アースサポート株式会社</t>
  </si>
  <si>
    <t>株式会社エスケアメイト</t>
  </si>
  <si>
    <t>ゴールドエイジ株式会社</t>
  </si>
  <si>
    <t>株式会社アバンセライフサポート</t>
  </si>
  <si>
    <t>株式会社一宮福祉サポート</t>
  </si>
  <si>
    <t>社会福祉法人一宮市社会福祉協議会</t>
  </si>
  <si>
    <t>有限会社ファーマシー・ヘルパーイワタ</t>
  </si>
  <si>
    <t>特定非営利活動法人一宮まごころ</t>
  </si>
  <si>
    <t>社会福祉法人慈雲福祉会</t>
  </si>
  <si>
    <t>社会福祉法人ことぶき福祉会</t>
  </si>
  <si>
    <t>有限会社あさの岸介護サービス</t>
  </si>
  <si>
    <t>社会福祉法人愛生会</t>
  </si>
  <si>
    <t>株式会社モリトー</t>
  </si>
  <si>
    <t>株式会社アルファ介護サービス</t>
  </si>
  <si>
    <t>有限会社ぷちトマト</t>
  </si>
  <si>
    <t>社会福祉法人聖会</t>
  </si>
  <si>
    <t>社会福祉法人来光会</t>
  </si>
  <si>
    <t>特定非営利活動法人ふれあいサロンさん・さんガーデン</t>
  </si>
  <si>
    <t>株式会社ニッケ・ケアサービス</t>
  </si>
  <si>
    <t>特定非営利活動法人楽・楽</t>
  </si>
  <si>
    <t>特定非営利活動法人アイラック</t>
  </si>
  <si>
    <t>医療法人仁誠会</t>
  </si>
  <si>
    <t>有限会社クレイン</t>
  </si>
  <si>
    <t>有限会社尾張健友サービス</t>
  </si>
  <si>
    <t>社会福祉法人たんぽぽ福祉会</t>
  </si>
  <si>
    <t>社会福祉法人元気寿会</t>
  </si>
  <si>
    <t>社会福祉法人春岡会</t>
  </si>
  <si>
    <t>社会福祉法人清修会</t>
  </si>
  <si>
    <t>株式会社グレースケア</t>
  </si>
  <si>
    <t>有限会社ハヤテ</t>
  </si>
  <si>
    <t>株式会社愛安住</t>
  </si>
  <si>
    <t>株式会社リハビリよつば</t>
  </si>
  <si>
    <t>株式会社心音</t>
  </si>
  <si>
    <t>株式会社やわらぎ</t>
  </si>
  <si>
    <t>株式会社ウェルネス</t>
  </si>
  <si>
    <t>株式会社研ライフケア</t>
  </si>
  <si>
    <t>野田空調設備有限会社</t>
  </si>
  <si>
    <t>株式会社レフア</t>
  </si>
  <si>
    <t>ベストリハ株式会社</t>
  </si>
  <si>
    <t>株式会社ゆう介護</t>
  </si>
  <si>
    <t>株式会社サニーオーク</t>
  </si>
  <si>
    <t>アームスプロジェクト株式会社</t>
  </si>
  <si>
    <t>株式会社百馬</t>
  </si>
  <si>
    <t>株式会社エターナル</t>
  </si>
  <si>
    <t>社会福祉法人北晨</t>
  </si>
  <si>
    <t>合同会社アミスタ介護支援事業所</t>
  </si>
  <si>
    <t>株式会社純心</t>
  </si>
  <si>
    <t>株式会社プロアングル</t>
  </si>
  <si>
    <t>合同会社ログ</t>
  </si>
  <si>
    <t>株式会社よつば会</t>
  </si>
  <si>
    <t>医療法人清流会</t>
  </si>
  <si>
    <t>さつき株式会社</t>
  </si>
  <si>
    <t>株式会社クルール尾張</t>
  </si>
  <si>
    <t>合同会社アクティブフォアライフ</t>
  </si>
  <si>
    <t>医療法人森中央クリニック</t>
  </si>
  <si>
    <t>株式会社レーゾンデートル</t>
  </si>
  <si>
    <t>社会福祉法人朝日福祉会</t>
  </si>
  <si>
    <t>株式会社ポラリス福祉会</t>
  </si>
  <si>
    <t>株式会社煌星</t>
  </si>
  <si>
    <t>合同会社おと</t>
  </si>
  <si>
    <t>合同会社アクア</t>
  </si>
  <si>
    <t>医療法人松原クリニック</t>
  </si>
  <si>
    <t>株式会社メロー</t>
  </si>
  <si>
    <t>Tヘルスケア合同会社</t>
  </si>
  <si>
    <t>株式会社陽気プロジェクト</t>
  </si>
  <si>
    <t>法人種別</t>
    <rPh sb="0" eb="2">
      <t>ホウジン</t>
    </rPh>
    <rPh sb="2" eb="4">
      <t>シュベツ</t>
    </rPh>
    <phoneticPr fontId="1"/>
  </si>
  <si>
    <t>特定非営利活動法人</t>
    <phoneticPr fontId="1"/>
  </si>
  <si>
    <t>法人最大申請数</t>
    <rPh sb="0" eb="2">
      <t>ホウジン</t>
    </rPh>
    <rPh sb="2" eb="4">
      <t>サイダイ</t>
    </rPh>
    <rPh sb="4" eb="7">
      <t>シンセイスウ</t>
    </rPh>
    <phoneticPr fontId="1"/>
  </si>
  <si>
    <t>事業所番号</t>
    <phoneticPr fontId="1"/>
  </si>
  <si>
    <t>事業所（1つ目）</t>
    <rPh sb="6" eb="7">
      <t>メ</t>
    </rPh>
    <phoneticPr fontId="1"/>
  </si>
  <si>
    <t>事業所（2つ目）</t>
    <rPh sb="6" eb="7">
      <t>メ</t>
    </rPh>
    <phoneticPr fontId="1"/>
  </si>
  <si>
    <t>事業所（3つ目）</t>
    <rPh sb="6" eb="7">
      <t>メ</t>
    </rPh>
    <phoneticPr fontId="1"/>
  </si>
  <si>
    <t>事業所（4つ目）</t>
    <rPh sb="6" eb="7">
      <t>メ</t>
    </rPh>
    <phoneticPr fontId="1"/>
  </si>
  <si>
    <t>事業所（5つ目）</t>
    <rPh sb="6" eb="7">
      <t>メ</t>
    </rPh>
    <phoneticPr fontId="1"/>
  </si>
  <si>
    <t>日</t>
    <rPh sb="0" eb="1">
      <t>ニチ</t>
    </rPh>
    <phoneticPr fontId="1"/>
  </si>
  <si>
    <t>月</t>
    <rPh sb="0" eb="1">
      <t>ツキ</t>
    </rPh>
    <phoneticPr fontId="1"/>
  </si>
  <si>
    <t>（あて先）一宮市長</t>
    <rPh sb="3" eb="4">
      <t>サキ</t>
    </rPh>
    <rPh sb="5" eb="8">
      <t>イチノミヤシ</t>
    </rPh>
    <rPh sb="8" eb="9">
      <t>チョウ</t>
    </rPh>
    <phoneticPr fontId="1"/>
  </si>
  <si>
    <t>申請者情報</t>
    <rPh sb="0" eb="3">
      <t>シンセイシャ</t>
    </rPh>
    <rPh sb="3" eb="5">
      <t>ジョウホウ</t>
    </rPh>
    <phoneticPr fontId="1"/>
  </si>
  <si>
    <t>フリガナ</t>
    <phoneticPr fontId="1"/>
  </si>
  <si>
    <t>法人名</t>
    <rPh sb="0" eb="2">
      <t>ホウジン</t>
    </rPh>
    <rPh sb="2" eb="3">
      <t>メイ</t>
    </rPh>
    <phoneticPr fontId="1"/>
  </si>
  <si>
    <t>連絡先</t>
    <rPh sb="0" eb="3">
      <t>レンラクサキ</t>
    </rPh>
    <phoneticPr fontId="1"/>
  </si>
  <si>
    <t>代表者職氏名</t>
    <rPh sb="0" eb="3">
      <t>ダイヒョウシャ</t>
    </rPh>
    <rPh sb="3" eb="4">
      <t>ショク</t>
    </rPh>
    <rPh sb="4" eb="6">
      <t>シメイ</t>
    </rPh>
    <phoneticPr fontId="1"/>
  </si>
  <si>
    <t>申請担当者</t>
    <rPh sb="0" eb="2">
      <t>シンセイ</t>
    </rPh>
    <rPh sb="2" eb="5">
      <t>タントウシャ</t>
    </rPh>
    <phoneticPr fontId="1"/>
  </si>
  <si>
    <t>（</t>
    <phoneticPr fontId="1"/>
  </si>
  <si>
    <t>〒</t>
    <phoneticPr fontId="1"/>
  </si>
  <si>
    <t>）</t>
    <phoneticPr fontId="1"/>
  </si>
  <si>
    <t>職名</t>
    <rPh sb="0" eb="2">
      <t>ショクメイ</t>
    </rPh>
    <phoneticPr fontId="1"/>
  </si>
  <si>
    <t>氏名</t>
    <rPh sb="0" eb="2">
      <t>シメイ</t>
    </rPh>
    <phoneticPr fontId="1"/>
  </si>
  <si>
    <t>電話番号</t>
    <rPh sb="0" eb="2">
      <t>デンワ</t>
    </rPh>
    <rPh sb="2" eb="4">
      <t>バンゴウ</t>
    </rPh>
    <phoneticPr fontId="1"/>
  </si>
  <si>
    <t>Email</t>
    <phoneticPr fontId="1"/>
  </si>
  <si>
    <t>申請内容</t>
    <rPh sb="0" eb="2">
      <t>シンセイ</t>
    </rPh>
    <rPh sb="2" eb="4">
      <t>ナイヨウ</t>
    </rPh>
    <phoneticPr fontId="1"/>
  </si>
  <si>
    <t>交付申請額（請求額）</t>
    <rPh sb="0" eb="2">
      <t>コウフ</t>
    </rPh>
    <rPh sb="2" eb="4">
      <t>シンセイ</t>
    </rPh>
    <rPh sb="4" eb="5">
      <t>ガク</t>
    </rPh>
    <rPh sb="6" eb="8">
      <t>セイキュウ</t>
    </rPh>
    <rPh sb="8" eb="9">
      <t>ガク</t>
    </rPh>
    <phoneticPr fontId="1"/>
  </si>
  <si>
    <t>申請事業所数</t>
    <rPh sb="0" eb="2">
      <t>シンセイ</t>
    </rPh>
    <rPh sb="2" eb="5">
      <t>ジギョウショ</t>
    </rPh>
    <rPh sb="5" eb="6">
      <t>スウ</t>
    </rPh>
    <phoneticPr fontId="1"/>
  </si>
  <si>
    <t>申請事業所</t>
    <rPh sb="0" eb="2">
      <t>シンセイ</t>
    </rPh>
    <rPh sb="2" eb="5">
      <t>ジギョウショ</t>
    </rPh>
    <phoneticPr fontId="1"/>
  </si>
  <si>
    <t>事業所名</t>
    <rPh sb="0" eb="3">
      <t>ジギョウショ</t>
    </rPh>
    <rPh sb="3" eb="4">
      <t>メイ</t>
    </rPh>
    <phoneticPr fontId="1"/>
  </si>
  <si>
    <t>サービス種別</t>
    <rPh sb="4" eb="6">
      <t>シュベツ</t>
    </rPh>
    <phoneticPr fontId="1"/>
  </si>
  <si>
    <t>申立事項</t>
    <rPh sb="0" eb="2">
      <t>モウシタテ</t>
    </rPh>
    <rPh sb="2" eb="4">
      <t>ジコウ</t>
    </rPh>
    <phoneticPr fontId="1"/>
  </si>
  <si>
    <t>振込先情報</t>
    <rPh sb="0" eb="3">
      <t>フリコミサキ</t>
    </rPh>
    <rPh sb="3" eb="5">
      <t>ジョウホウ</t>
    </rPh>
    <phoneticPr fontId="1"/>
  </si>
  <si>
    <t>金融機関コード</t>
    <rPh sb="0" eb="4">
      <t>キンユウキカン</t>
    </rPh>
    <phoneticPr fontId="1"/>
  </si>
  <si>
    <t>支店番号</t>
    <rPh sb="0" eb="4">
      <t>シテンバンゴウ</t>
    </rPh>
    <phoneticPr fontId="1"/>
  </si>
  <si>
    <t>金融機関名</t>
    <rPh sb="0" eb="2">
      <t>キンユウ</t>
    </rPh>
    <rPh sb="2" eb="4">
      <t>キカン</t>
    </rPh>
    <rPh sb="4" eb="5">
      <t>メイ</t>
    </rPh>
    <phoneticPr fontId="1"/>
  </si>
  <si>
    <t>店名</t>
    <rPh sb="0" eb="2">
      <t>テンメイ</t>
    </rPh>
    <phoneticPr fontId="1"/>
  </si>
  <si>
    <t>預金種目</t>
    <rPh sb="0" eb="2">
      <t>ヨキン</t>
    </rPh>
    <rPh sb="2" eb="4">
      <t>シュモク</t>
    </rPh>
    <phoneticPr fontId="1"/>
  </si>
  <si>
    <t>口座番号</t>
    <rPh sb="0" eb="2">
      <t>コウザ</t>
    </rPh>
    <rPh sb="2" eb="4">
      <t>バンゴウ</t>
    </rPh>
    <phoneticPr fontId="1"/>
  </si>
  <si>
    <t>口座名義人（ｶﾅ）</t>
    <rPh sb="0" eb="5">
      <t>コウザメイギニン</t>
    </rPh>
    <phoneticPr fontId="1"/>
  </si>
  <si>
    <t>年</t>
    <rPh sb="0" eb="1">
      <t>ネン</t>
    </rPh>
    <phoneticPr fontId="1"/>
  </si>
  <si>
    <t>法人種別</t>
    <rPh sb="0" eb="4">
      <t>ホウジンシュベツ</t>
    </rPh>
    <phoneticPr fontId="1"/>
  </si>
  <si>
    <t>医療法人</t>
    <phoneticPr fontId="1"/>
  </si>
  <si>
    <t>株式会社</t>
    <phoneticPr fontId="1"/>
  </si>
  <si>
    <t>合同会社</t>
    <phoneticPr fontId="1"/>
  </si>
  <si>
    <t>社会医療法人</t>
    <phoneticPr fontId="1"/>
  </si>
  <si>
    <t>社会福祉法人</t>
    <phoneticPr fontId="1"/>
  </si>
  <si>
    <t>生協</t>
    <phoneticPr fontId="1"/>
  </si>
  <si>
    <t>有限会社</t>
    <phoneticPr fontId="1"/>
  </si>
  <si>
    <t>最大申請数</t>
    <rPh sb="0" eb="2">
      <t>サイダイ</t>
    </rPh>
    <rPh sb="2" eb="4">
      <t>シンセイ</t>
    </rPh>
    <rPh sb="4" eb="5">
      <t>スウ</t>
    </rPh>
    <phoneticPr fontId="1"/>
  </si>
  <si>
    <t>申請状況</t>
    <rPh sb="0" eb="2">
      <t>シンセイ</t>
    </rPh>
    <rPh sb="2" eb="4">
      <t>ジョウキョウ</t>
    </rPh>
    <phoneticPr fontId="1"/>
  </si>
  <si>
    <t>事業所ごとに申請の有無をプルダウンにて選択してください。</t>
    <rPh sb="0" eb="3">
      <t>ジギョウショ</t>
    </rPh>
    <rPh sb="6" eb="8">
      <t>シンセイ</t>
    </rPh>
    <rPh sb="9" eb="11">
      <t>ウム</t>
    </rPh>
    <rPh sb="19" eb="21">
      <t>センタク</t>
    </rPh>
    <phoneticPr fontId="1"/>
  </si>
  <si>
    <t>申請する</t>
  </si>
  <si>
    <t>市処理番号</t>
    <rPh sb="0" eb="1">
      <t>シ</t>
    </rPh>
    <rPh sb="1" eb="3">
      <t>ショリ</t>
    </rPh>
    <rPh sb="3" eb="5">
      <t>バンゴウ</t>
    </rPh>
    <phoneticPr fontId="1"/>
  </si>
  <si>
    <t>市処理番号</t>
    <rPh sb="0" eb="3">
      <t>シショリ</t>
    </rPh>
    <rPh sb="3" eb="5">
      <t>バンゴウ</t>
    </rPh>
    <phoneticPr fontId="1"/>
  </si>
  <si>
    <t>処理状況</t>
    <rPh sb="0" eb="4">
      <t>ショリジョウキョウ</t>
    </rPh>
    <phoneticPr fontId="1"/>
  </si>
  <si>
    <t>申請内容確認（印刷）</t>
    <rPh sb="0" eb="2">
      <t>シンセイ</t>
    </rPh>
    <rPh sb="2" eb="4">
      <t>ナイヨウ</t>
    </rPh>
    <rPh sb="4" eb="6">
      <t>カクニン</t>
    </rPh>
    <rPh sb="7" eb="9">
      <t>インサツ</t>
    </rPh>
    <phoneticPr fontId="1"/>
  </si>
  <si>
    <t>電子申請処理（審査完了）</t>
    <rPh sb="0" eb="4">
      <t>デンシシンセイ</t>
    </rPh>
    <rPh sb="4" eb="6">
      <t>ショリ</t>
    </rPh>
    <rPh sb="7" eb="11">
      <t>シンサカンリョウ</t>
    </rPh>
    <phoneticPr fontId="1"/>
  </si>
  <si>
    <t>備考</t>
    <rPh sb="0" eb="2">
      <t>ビコウ</t>
    </rPh>
    <phoneticPr fontId="1"/>
  </si>
  <si>
    <t>ダブルチェック</t>
  </si>
  <si>
    <t>処理区分</t>
    <rPh sb="0" eb="2">
      <t>ショリ</t>
    </rPh>
    <rPh sb="2" eb="4">
      <t>クブン</t>
    </rPh>
    <phoneticPr fontId="1"/>
  </si>
  <si>
    <t>◆色の内訳</t>
    <rPh sb="1" eb="2">
      <t>イロ</t>
    </rPh>
    <rPh sb="3" eb="5">
      <t>ウチワケ</t>
    </rPh>
    <phoneticPr fontId="1"/>
  </si>
  <si>
    <t>（印）</t>
    <rPh sb="1" eb="2">
      <t>イン</t>
    </rPh>
    <phoneticPr fontId="1"/>
  </si>
  <si>
    <t>（登）</t>
    <rPh sb="1" eb="2">
      <t>ノボル</t>
    </rPh>
    <phoneticPr fontId="1"/>
  </si>
  <si>
    <t>（再）</t>
    <rPh sb="1" eb="2">
      <t>サイ</t>
    </rPh>
    <phoneticPr fontId="1"/>
  </si>
  <si>
    <t>（電）</t>
    <rPh sb="1" eb="2">
      <t>デン</t>
    </rPh>
    <phoneticPr fontId="1"/>
  </si>
  <si>
    <t>尾関</t>
    <rPh sb="0" eb="2">
      <t>オゼキ</t>
    </rPh>
    <phoneticPr fontId="1"/>
  </si>
  <si>
    <t>髙木</t>
    <rPh sb="0" eb="2">
      <t>タカギ</t>
    </rPh>
    <phoneticPr fontId="1"/>
  </si>
  <si>
    <t>印</t>
    <rPh sb="0" eb="1">
      <t>ｲﾝ</t>
    </rPh>
    <phoneticPr fontId="1" type="halfwidthKatakana"/>
  </si>
  <si>
    <t>登</t>
    <rPh sb="0" eb="1">
      <t>ﾉﾎﾞﾙ</t>
    </rPh>
    <phoneticPr fontId="1" type="halfwidthKatakana"/>
  </si>
  <si>
    <t>再</t>
    <rPh sb="0" eb="1">
      <t>ｻｲ</t>
    </rPh>
    <phoneticPr fontId="1" type="halfwidthKatakana"/>
  </si>
  <si>
    <t>電</t>
    <rPh sb="0" eb="1">
      <t>ﾃﾞﾝ</t>
    </rPh>
    <phoneticPr fontId="1" type="halfwidthKatakana"/>
  </si>
  <si>
    <t/>
  </si>
  <si>
    <t>備考</t>
  </si>
  <si>
    <t>生年月日</t>
  </si>
  <si>
    <t>カナ氏名</t>
  </si>
  <si>
    <t>非課税額</t>
  </si>
  <si>
    <t>源泉適用区分</t>
  </si>
  <si>
    <t>源泉帳票区分</t>
  </si>
  <si>
    <t>支払人数</t>
  </si>
  <si>
    <t>徴収区分</t>
  </si>
  <si>
    <t>差引額</t>
  </si>
  <si>
    <t>控除合計額</t>
  </si>
  <si>
    <t>控除所属名6</t>
  </si>
  <si>
    <t>控除所属6</t>
  </si>
  <si>
    <t>控除額6</t>
  </si>
  <si>
    <t>控除科目6</t>
  </si>
  <si>
    <t>控除所属名5</t>
  </si>
  <si>
    <t>控除所属5</t>
  </si>
  <si>
    <t>控除額5</t>
  </si>
  <si>
    <t>控除科目5</t>
  </si>
  <si>
    <t>控除所属名4</t>
  </si>
  <si>
    <t>控除所属4</t>
  </si>
  <si>
    <t>控除額4</t>
  </si>
  <si>
    <t>控除科目4</t>
  </si>
  <si>
    <t>控除所属名3</t>
  </si>
  <si>
    <t>控除所属3</t>
  </si>
  <si>
    <t>控除額3</t>
  </si>
  <si>
    <t>控除科目3</t>
  </si>
  <si>
    <t>控除所属名2</t>
  </si>
  <si>
    <t>控除所属2</t>
  </si>
  <si>
    <t>控除額2</t>
  </si>
  <si>
    <t>控除科目2</t>
  </si>
  <si>
    <t>控除所属名1</t>
  </si>
  <si>
    <t>控除所属1</t>
  </si>
  <si>
    <t>控除額1</t>
  </si>
  <si>
    <t>控除科目1</t>
  </si>
  <si>
    <t>代表者名</t>
  </si>
  <si>
    <t>代表者肩書</t>
  </si>
  <si>
    <t>債権者名下段</t>
  </si>
  <si>
    <t>債権者名上段</t>
  </si>
  <si>
    <t>住所２</t>
  </si>
  <si>
    <t>住所１</t>
  </si>
  <si>
    <t>郵便枝番</t>
  </si>
  <si>
    <t>郵便本番</t>
  </si>
  <si>
    <t>登録番号</t>
  </si>
  <si>
    <t>用途区分</t>
  </si>
  <si>
    <t>摘要</t>
  </si>
  <si>
    <t>金額</t>
  </si>
  <si>
    <t>連番</t>
  </si>
  <si>
    <t>0</t>
  </si>
  <si>
    <t>01</t>
  </si>
  <si>
    <t>受前金Ｆ</t>
  </si>
  <si>
    <t>前金Ｆ</t>
  </si>
  <si>
    <t>請求書番号</t>
  </si>
  <si>
    <t>受口座名義人</t>
  </si>
  <si>
    <t>受口座番号</t>
  </si>
  <si>
    <t>受預金種類</t>
  </si>
  <si>
    <t>受本支店名</t>
  </si>
  <si>
    <t>受本支店コード</t>
  </si>
  <si>
    <t>受金融機関名</t>
  </si>
  <si>
    <t>受金融機関コード</t>
  </si>
  <si>
    <t>受口座識別</t>
  </si>
  <si>
    <t>受代表者名</t>
  </si>
  <si>
    <t>受代表者肩書</t>
  </si>
  <si>
    <t>受取者名下段</t>
  </si>
  <si>
    <t>受取者名上段</t>
  </si>
  <si>
    <t>受住所２</t>
  </si>
  <si>
    <t>受住所１</t>
  </si>
  <si>
    <t>受郵便枝番</t>
  </si>
  <si>
    <t>受郵便本番</t>
  </si>
  <si>
    <t>受登録番号</t>
  </si>
  <si>
    <t>受用途区分</t>
  </si>
  <si>
    <t>口座名義人</t>
  </si>
  <si>
    <t>口座番号</t>
  </si>
  <si>
    <t>預金種類</t>
  </si>
  <si>
    <t>本支店名</t>
  </si>
  <si>
    <t>本支店コード</t>
  </si>
  <si>
    <t>金融機関名</t>
  </si>
  <si>
    <t>金融機関コード</t>
  </si>
  <si>
    <t>口座識別</t>
  </si>
  <si>
    <t>受取方法</t>
  </si>
  <si>
    <t>0</t>
    <phoneticPr fontId="1"/>
  </si>
  <si>
    <t>支出負担行為</t>
    <rPh sb="0" eb="6">
      <t>シシュツフタンコウイ</t>
    </rPh>
    <phoneticPr fontId="1"/>
  </si>
  <si>
    <t>ここからコピー→</t>
    <phoneticPr fontId="1"/>
  </si>
  <si>
    <t>↑ここからコピー</t>
    <phoneticPr fontId="1"/>
  </si>
  <si>
    <t>↑ここまでコピー</t>
    <phoneticPr fontId="1"/>
  </si>
  <si>
    <t>←ここまでコピー</t>
    <phoneticPr fontId="1"/>
  </si>
  <si>
    <t>支出命令</t>
    <rPh sb="0" eb="2">
      <t>シシュツ</t>
    </rPh>
    <rPh sb="2" eb="4">
      <t>メイレイ</t>
    </rPh>
    <phoneticPr fontId="1"/>
  </si>
  <si>
    <t>エラーメッセージ</t>
    <phoneticPr fontId="1"/>
  </si>
  <si>
    <t>債権債務者登録</t>
    <rPh sb="0" eb="5">
      <t>サイケンサイムシャ</t>
    </rPh>
    <rPh sb="5" eb="7">
      <t>トウロク</t>
    </rPh>
    <phoneticPr fontId="1"/>
  </si>
  <si>
    <t>↓ここからコピー</t>
    <phoneticPr fontId="1"/>
  </si>
  <si>
    <t>↓ここまでコピー</t>
    <phoneticPr fontId="1"/>
  </si>
  <si>
    <t>法人名（フリガナ）</t>
    <phoneticPr fontId="1"/>
  </si>
  <si>
    <t>・</t>
    <phoneticPr fontId="1" type="halfwidthKatakana"/>
  </si>
  <si>
    <t>電子申請システム画面にて添付ファイル（申請書）を確認する。</t>
    <phoneticPr fontId="1"/>
  </si>
  <si>
    <t>不達通知が来ている場合</t>
    <rPh sb="0" eb="4">
      <t>フタツツウチ</t>
    </rPh>
    <rPh sb="5" eb="6">
      <t>キ</t>
    </rPh>
    <rPh sb="9" eb="11">
      <t>バアイ</t>
    </rPh>
    <phoneticPr fontId="1"/>
  </si>
  <si>
    <t>『申請状況一覧（Excelファイル）』の『処理状況』で『不受理＆新規申請待ち』を選択する。</t>
    <phoneticPr fontId="1"/>
  </si>
  <si>
    <t>電子申請内の備考欄に依頼した旨を記載し、『不受理』として処理する。</t>
    <phoneticPr fontId="1"/>
  </si>
  <si>
    <t>不達通知が来ていない場合</t>
    <rPh sb="0" eb="4">
      <t>フタツツウチ</t>
    </rPh>
    <rPh sb="5" eb="6">
      <t>キ</t>
    </rPh>
    <rPh sb="10" eb="12">
      <t>バアイ</t>
    </rPh>
    <phoneticPr fontId="1"/>
  </si>
  <si>
    <t>申請書の申請内容（例：エラーメッセージが表示されていないか等）を確認する。</t>
    <rPh sb="9" eb="10">
      <t>レイ</t>
    </rPh>
    <rPh sb="20" eb="22">
      <t>ヒョウジ</t>
    </rPh>
    <rPh sb="29" eb="30">
      <t>ナド</t>
    </rPh>
    <phoneticPr fontId="1"/>
  </si>
  <si>
    <t>不備がない場合</t>
    <rPh sb="0" eb="2">
      <t>フビ</t>
    </rPh>
    <rPh sb="5" eb="7">
      <t>バアイ</t>
    </rPh>
    <phoneticPr fontId="1"/>
  </si>
  <si>
    <t>申請書（紙）の振込先情報欄にある『印』に○を付す。</t>
    <phoneticPr fontId="1"/>
  </si>
  <si>
    <t>電子申請上で『返却』として処理する。（定型メール送付＆担当者に電話）</t>
    <phoneticPr fontId="1"/>
  </si>
  <si>
    <t>申請書・口座の写しを印刷＆ホチキス止めをして受付印を押す。（日付は印刷した日でOK）</t>
    <rPh sb="4" eb="6">
      <t>コウザ</t>
    </rPh>
    <rPh sb="7" eb="8">
      <t>ウツ</t>
    </rPh>
    <rPh sb="17" eb="18">
      <t>ド</t>
    </rPh>
    <phoneticPr fontId="1"/>
  </si>
  <si>
    <t>不備がある（例：エラーメッセージが表示されている等）場合</t>
    <rPh sb="0" eb="2">
      <t>フビ</t>
    </rPh>
    <rPh sb="26" eb="28">
      <t>バアイ</t>
    </rPh>
    <phoneticPr fontId="1"/>
  </si>
  <si>
    <t>申請書内の申請日に不備がない場合</t>
    <rPh sb="0" eb="3">
      <t>シンセイショ</t>
    </rPh>
    <rPh sb="3" eb="4">
      <t>ナイ</t>
    </rPh>
    <rPh sb="5" eb="7">
      <t>シンセイ</t>
    </rPh>
    <rPh sb="7" eb="8">
      <t>ビ</t>
    </rPh>
    <rPh sb="9" eb="11">
      <t>フビ</t>
    </rPh>
    <rPh sb="14" eb="16">
      <t>バアイ</t>
    </rPh>
    <phoneticPr fontId="1"/>
  </si>
  <si>
    <t>申請書（紙）の振込先情報と口座の写しを突合する。</t>
    <phoneticPr fontId="1"/>
  </si>
  <si>
    <t>不備があり、こちらで修正不可である（例：口座の写しが全く違うものが添付されている等）場合</t>
    <rPh sb="0" eb="2">
      <t>フビ</t>
    </rPh>
    <rPh sb="10" eb="12">
      <t>シュウセイ</t>
    </rPh>
    <rPh sb="12" eb="14">
      <t>フカ</t>
    </rPh>
    <rPh sb="33" eb="35">
      <t>テンプ</t>
    </rPh>
    <rPh sb="42" eb="44">
      <t>バアイ</t>
    </rPh>
    <phoneticPr fontId="1"/>
  </si>
  <si>
    <t>20</t>
    <phoneticPr fontId="1"/>
  </si>
  <si>
    <t>21</t>
    <phoneticPr fontId="1"/>
  </si>
  <si>
    <t>不備はあるが、こちらで修正可能である（例：金融機関コードのみ違う等）場合</t>
    <rPh sb="0" eb="2">
      <t>フビ</t>
    </rPh>
    <rPh sb="11" eb="13">
      <t>シュウセイ</t>
    </rPh>
    <rPh sb="13" eb="15">
      <t>カノウ</t>
    </rPh>
    <rPh sb="21" eb="23">
      <t>キンユウ</t>
    </rPh>
    <rPh sb="23" eb="25">
      <t>キカン</t>
    </rPh>
    <rPh sb="30" eb="31">
      <t>チガ</t>
    </rPh>
    <rPh sb="32" eb="33">
      <t>ナド</t>
    </rPh>
    <rPh sb="34" eb="36">
      <t>バアイ</t>
    </rPh>
    <phoneticPr fontId="1"/>
  </si>
  <si>
    <t>申請書（紙・Excelファイル両方）に直接修正する。</t>
    <rPh sb="15" eb="17">
      <t>リョウホウ</t>
    </rPh>
    <phoneticPr fontId="1"/>
  </si>
  <si>
    <t>『申請状況一覧（Excelファイル）』の『備考』に修正箇所の概要を記載する。</t>
    <phoneticPr fontId="1"/>
  </si>
  <si>
    <t>24</t>
    <phoneticPr fontId="1"/>
  </si>
  <si>
    <t>適当なシート名の上で右クリックをし、再表示をクリックする。</t>
    <phoneticPr fontId="1"/>
  </si>
  <si>
    <t>25</t>
    <phoneticPr fontId="1"/>
  </si>
  <si>
    <t>26</t>
    <phoneticPr fontId="1"/>
  </si>
  <si>
    <t>27</t>
    <phoneticPr fontId="1"/>
  </si>
  <si>
    <t>『債権債務者管理』シートを選択し、『OK』をクリックする。</t>
    <phoneticPr fontId="1"/>
  </si>
  <si>
    <t>課メールに、電子申請の不達通知（入力してもらったメールアドレスが間違っている場合に届くメール）が来ているか確認する。</t>
    <phoneticPr fontId="1"/>
  </si>
  <si>
    <t>申請書内の担当者に連絡（担当者に電話）し、再度申請するよう依頼する。</t>
    <phoneticPr fontId="1"/>
  </si>
  <si>
    <t>申請書（紙・電子データ）を破棄する。</t>
    <rPh sb="0" eb="3">
      <t>シンセイショ</t>
    </rPh>
    <phoneticPr fontId="1"/>
  </si>
  <si>
    <t>11</t>
    <phoneticPr fontId="1"/>
  </si>
  <si>
    <t>12</t>
    <phoneticPr fontId="1"/>
  </si>
  <si>
    <t>13</t>
    <phoneticPr fontId="1"/>
  </si>
  <si>
    <t>14</t>
    <phoneticPr fontId="1"/>
  </si>
  <si>
    <t>『申請状況一覧（Excelファイル）』の『処理状況』で『返却中』を選択する。</t>
    <phoneticPr fontId="1"/>
  </si>
  <si>
    <t>15</t>
    <phoneticPr fontId="1"/>
  </si>
  <si>
    <t>16</t>
    <phoneticPr fontId="1"/>
  </si>
  <si>
    <t>17</t>
    <phoneticPr fontId="1"/>
  </si>
  <si>
    <t>18</t>
    <phoneticPr fontId="1"/>
  </si>
  <si>
    <t>19</t>
    <phoneticPr fontId="1"/>
  </si>
  <si>
    <t>『申請状況一覧（Excelファイル）』の『備考』に概要を記載する。</t>
    <phoneticPr fontId="1"/>
  </si>
  <si>
    <r>
      <t xml:space="preserve">『債権債務者管理』シートの『B列～DX列』をコピー（Ctrl＋C）する。
</t>
    </r>
    <r>
      <rPr>
        <sz val="9"/>
        <rFont val="ＭＳ Ｐゴシック"/>
        <family val="3"/>
        <charset val="128"/>
      </rPr>
      <t>（シートを開いたらコピーすべき箇所が選択されている状態にしてあります。）</t>
    </r>
    <rPh sb="42" eb="43">
      <t>ヒラ</t>
    </rPh>
    <rPh sb="52" eb="54">
      <t>カショ</t>
    </rPh>
    <rPh sb="55" eb="57">
      <t>センタク</t>
    </rPh>
    <rPh sb="62" eb="64">
      <t>ジョウタイ</t>
    </rPh>
    <phoneticPr fontId="1"/>
  </si>
  <si>
    <t>22</t>
    <phoneticPr fontId="1"/>
  </si>
  <si>
    <t>23</t>
    <phoneticPr fontId="1"/>
  </si>
  <si>
    <t>申請書（紙）の振込先情報欄にある『登』に○を付す。</t>
    <phoneticPr fontId="1"/>
  </si>
  <si>
    <t>『申請状況一覧（Excelファイル）』の『備考』に概要を記載する。（〔1〕からやり直し）</t>
    <phoneticPr fontId="1"/>
  </si>
  <si>
    <t>〔19〕にて入力した『申請状況一覧（Excelファイル）』の処理状況の『申請内容確認（印刷）』欄を元の状態（日付を消してセルの色を「塗りつぶしなし」にする）に戻す。（〔1〕からやり直し）</t>
    <rPh sb="6" eb="8">
      <t>ニュウリョク</t>
    </rPh>
    <rPh sb="49" eb="50">
      <t>モト</t>
    </rPh>
    <rPh sb="51" eb="53">
      <t>ジョウタイ</t>
    </rPh>
    <rPh sb="54" eb="56">
      <t>ヒヅケ</t>
    </rPh>
    <rPh sb="57" eb="58">
      <t>ケ</t>
    </rPh>
    <rPh sb="63" eb="64">
      <t>イロ</t>
    </rPh>
    <rPh sb="66" eb="67">
      <t>ヌ</t>
    </rPh>
    <rPh sb="79" eb="80">
      <t>モド</t>
    </rPh>
    <phoneticPr fontId="1"/>
  </si>
  <si>
    <t>電子申請上の処理を行う。（定型メール送付＆担当者に電話）</t>
    <rPh sb="9" eb="10">
      <t>オコナ</t>
    </rPh>
    <phoneticPr fontId="1"/>
  </si>
  <si>
    <t>電子申請上で『返却』として処理する。（定型メール送付＆担当者に電話）</t>
    <phoneticPr fontId="1"/>
  </si>
  <si>
    <t>『申請状況一覧（Excelファイル）』の『処理状況』を選択する。</t>
    <phoneticPr fontId="1"/>
  </si>
  <si>
    <t>〔1〕～〔25〕の処理で不備がある場合</t>
    <rPh sb="9" eb="11">
      <t>ショリ</t>
    </rPh>
    <rPh sb="12" eb="14">
      <t>フビ</t>
    </rPh>
    <rPh sb="17" eb="19">
      <t>バアイ</t>
    </rPh>
    <phoneticPr fontId="1"/>
  </si>
  <si>
    <t>申請書（紙）の振込先情報欄にある『再』に○を付す。</t>
    <phoneticPr fontId="1"/>
  </si>
  <si>
    <t>そのまま〔44〕に進む。</t>
    <rPh sb="9" eb="10">
      <t>スス</t>
    </rPh>
    <phoneticPr fontId="1"/>
  </si>
  <si>
    <t>『申請状況一覧（Excelファイル）』の『処理状況』の『債権債務者登録』欄に処理した日付を入力し自分の色を塗る。</t>
    <phoneticPr fontId="1"/>
  </si>
  <si>
    <t>『申請状況一覧（Excelファイル）』の『処理状況』の『ダブルチェック』欄に処理した日付を入力し自分の色を塗る。</t>
    <phoneticPr fontId="1"/>
  </si>
  <si>
    <r>
      <t xml:space="preserve">電子申請画面にて『受理へ進む』をクリックする。
</t>
    </r>
    <r>
      <rPr>
        <sz val="9"/>
        <rFont val="ＭＳ Ｐゴシック"/>
        <family val="3"/>
        <charset val="128"/>
      </rPr>
      <t>（『キーワードで探す』の法人名で申請分を検索すると良いかと思います。）</t>
    </r>
    <rPh sb="32" eb="33">
      <t>サガ</t>
    </rPh>
    <rPh sb="36" eb="39">
      <t>ホウジンメイ</t>
    </rPh>
    <rPh sb="40" eb="42">
      <t>シンセイ</t>
    </rPh>
    <rPh sb="42" eb="43">
      <t>ブン</t>
    </rPh>
    <rPh sb="44" eb="46">
      <t>ケンサク</t>
    </rPh>
    <rPh sb="49" eb="50">
      <t>ヨ</t>
    </rPh>
    <rPh sb="53" eb="54">
      <t>オモ</t>
    </rPh>
    <phoneticPr fontId="1"/>
  </si>
  <si>
    <t>『定型メール読込』で『完了（光熱費）』を選択する。</t>
    <rPh sb="11" eb="13">
      <t>カンリョウ</t>
    </rPh>
    <rPh sb="14" eb="17">
      <t>コウネツヒ</t>
    </rPh>
    <phoneticPr fontId="1"/>
  </si>
  <si>
    <t>電子申請システム上で『完了』の状態とする。</t>
    <rPh sb="0" eb="4">
      <t>デンシシンセイ</t>
    </rPh>
    <rPh sb="8" eb="9">
      <t>ウエ</t>
    </rPh>
    <phoneticPr fontId="1"/>
  </si>
  <si>
    <t>申請書（紙）の振込先情報欄にある『電』に○を付す。</t>
    <phoneticPr fontId="1"/>
  </si>
  <si>
    <t>〈電子申請処理（審査完了）〉</t>
    <rPh sb="8" eb="10">
      <t>シンサ</t>
    </rPh>
    <rPh sb="10" eb="12">
      <t>カンリョウ</t>
    </rPh>
    <phoneticPr fontId="1"/>
  </si>
  <si>
    <t>『申請状況一覧』の『処理状況』の『電子申請処理（審査完了）』欄に処理した日付を入力し自分の色を塗る。</t>
    <phoneticPr fontId="1"/>
  </si>
  <si>
    <t>『申請状況一覧（Excelファイル）』の『処理状況』で『審査完了』を選択する。</t>
    <phoneticPr fontId="1"/>
  </si>
  <si>
    <t>完了メールを送付した際に不達通知が来た場合</t>
    <phoneticPr fontId="1"/>
  </si>
  <si>
    <t>申請受付が完了した後の流れ</t>
    <rPh sb="9" eb="10">
      <t>アト</t>
    </rPh>
    <rPh sb="11" eb="12">
      <t>ナガ</t>
    </rPh>
    <phoneticPr fontId="1"/>
  </si>
  <si>
    <t>Q&amp;A</t>
    <phoneticPr fontId="1"/>
  </si>
  <si>
    <t>Q1</t>
    <phoneticPr fontId="1"/>
  </si>
  <si>
    <t>A1</t>
    <phoneticPr fontId="1"/>
  </si>
  <si>
    <t>『申請内容確認（印刷）』や『債権債務者登録』のブロックごとの処理は続けて行えば良いのか。１つずつ区切りをつけて処理すべきか。</t>
    <rPh sb="30" eb="32">
      <t>ショリ</t>
    </rPh>
    <rPh sb="33" eb="34">
      <t>ツヅ</t>
    </rPh>
    <rPh sb="36" eb="37">
      <t>オコナ</t>
    </rPh>
    <rPh sb="39" eb="40">
      <t>ヨ</t>
    </rPh>
    <rPh sb="48" eb="50">
      <t>クギ</t>
    </rPh>
    <rPh sb="55" eb="57">
      <t>ショリ</t>
    </rPh>
    <phoneticPr fontId="1"/>
  </si>
  <si>
    <t>どちらでも良いです。ただし、ダブルチェックは別の人で行うことを想定。また、1つの処理の途中で終わると進捗状況が分からなくなるため、ブロックごとの処理は完了した状態で終了していただきたいです。</t>
    <rPh sb="5" eb="6">
      <t>ヨ</t>
    </rPh>
    <rPh sb="22" eb="23">
      <t>ベツ</t>
    </rPh>
    <rPh sb="24" eb="25">
      <t>ヒト</t>
    </rPh>
    <rPh sb="26" eb="27">
      <t>オコナ</t>
    </rPh>
    <rPh sb="31" eb="33">
      <t>ソウテイ</t>
    </rPh>
    <rPh sb="40" eb="42">
      <t>ショリ</t>
    </rPh>
    <rPh sb="43" eb="45">
      <t>トチュウ</t>
    </rPh>
    <rPh sb="46" eb="47">
      <t>オ</t>
    </rPh>
    <rPh sb="50" eb="54">
      <t>シンチョクジョウキョウ</t>
    </rPh>
    <rPh sb="55" eb="56">
      <t>ワ</t>
    </rPh>
    <rPh sb="72" eb="74">
      <t>ショリ</t>
    </rPh>
    <rPh sb="75" eb="77">
      <t>カンリョウ</t>
    </rPh>
    <rPh sb="79" eb="81">
      <t>ジョウタイ</t>
    </rPh>
    <rPh sb="82" eb="84">
      <t>シュウリョウ</t>
    </rPh>
    <phoneticPr fontId="1"/>
  </si>
  <si>
    <t>申請書（紙）はどのように保管する予定か。</t>
    <rPh sb="0" eb="3">
      <t>シンセイショ</t>
    </rPh>
    <rPh sb="4" eb="5">
      <t>カミ</t>
    </rPh>
    <rPh sb="12" eb="14">
      <t>ホカン</t>
    </rPh>
    <rPh sb="16" eb="18">
      <t>ヨテイ</t>
    </rPh>
    <phoneticPr fontId="1"/>
  </si>
  <si>
    <t>〔19〕・〔25〕にて入力した『申請状況一覧（Excelファイル）』の処理状況の『申請内容確認（印刷）』・『債権債務者登録』欄・『債権債務者登録内容（AW列～FS列）』を元の状態に戻す。（〔1〕からやり直し）</t>
    <rPh sb="11" eb="13">
      <t>ニュウリョク</t>
    </rPh>
    <rPh sb="72" eb="74">
      <t>ナイヨウ</t>
    </rPh>
    <rPh sb="77" eb="78">
      <t>レツ</t>
    </rPh>
    <rPh sb="81" eb="82">
      <t>レツ</t>
    </rPh>
    <rPh sb="85" eb="86">
      <t>モト</t>
    </rPh>
    <rPh sb="87" eb="89">
      <t>ジョウタイ</t>
    </rPh>
    <rPh sb="90" eb="91">
      <t>モド</t>
    </rPh>
    <phoneticPr fontId="1"/>
  </si>
  <si>
    <t>申請日</t>
    <rPh sb="0" eb="2">
      <t>シンセイ</t>
    </rPh>
    <rPh sb="2" eb="3">
      <t>ビ</t>
    </rPh>
    <phoneticPr fontId="1"/>
  </si>
  <si>
    <t>申請月</t>
    <rPh sb="0" eb="2">
      <t>シンセイ</t>
    </rPh>
    <rPh sb="2" eb="3">
      <t>ツキ</t>
    </rPh>
    <phoneticPr fontId="1"/>
  </si>
  <si>
    <t>『申請状況一覧（Excelファイル）』の『処理状況』の『申請月』・『申請日』欄に電子申請の提出日（＝申請書内の申請日）を入力する。</t>
    <rPh sb="36" eb="37">
      <t>ヒ</t>
    </rPh>
    <rPh sb="38" eb="39">
      <t>ラン</t>
    </rPh>
    <rPh sb="40" eb="44">
      <t>デンシシンセイ</t>
    </rPh>
    <rPh sb="45" eb="48">
      <t>テイシュツビ</t>
    </rPh>
    <rPh sb="50" eb="53">
      <t>シンセイショ</t>
    </rPh>
    <rPh sb="53" eb="54">
      <t>ナイ</t>
    </rPh>
    <rPh sb="55" eb="57">
      <t>シンセイ</t>
    </rPh>
    <rPh sb="57" eb="58">
      <t>ビ</t>
    </rPh>
    <rPh sb="60" eb="62">
      <t>ニュウリョク</t>
    </rPh>
    <phoneticPr fontId="1"/>
  </si>
  <si>
    <t>標記について、以下のとおり申請します。振込は下記振込先情報に記載の口座までお願いします。</t>
    <rPh sb="0" eb="2">
      <t>ヒョウキ</t>
    </rPh>
    <rPh sb="7" eb="9">
      <t>イカ</t>
    </rPh>
    <rPh sb="13" eb="15">
      <t>シンセイ</t>
    </rPh>
    <rPh sb="19" eb="21">
      <t>フリコミ</t>
    </rPh>
    <rPh sb="22" eb="24">
      <t>カキ</t>
    </rPh>
    <rPh sb="24" eb="29">
      <t>フリコミサキジョウホウ</t>
    </rPh>
    <rPh sb="30" eb="32">
      <t>キサイ</t>
    </rPh>
    <rPh sb="33" eb="35">
      <t>コウザ</t>
    </rPh>
    <rPh sb="38" eb="39">
      <t>ネガ</t>
    </rPh>
    <phoneticPr fontId="1"/>
  </si>
  <si>
    <t>支出負担行為（明細入力）、交付決定・確定伺</t>
    <rPh sb="7" eb="9">
      <t>メイサイ</t>
    </rPh>
    <rPh sb="9" eb="11">
      <t>ニュウリョク</t>
    </rPh>
    <rPh sb="13" eb="17">
      <t>コウフケッテイ</t>
    </rPh>
    <rPh sb="18" eb="20">
      <t>カクテイ</t>
    </rPh>
    <rPh sb="20" eb="21">
      <t>ウカガ</t>
    </rPh>
    <phoneticPr fontId="1"/>
  </si>
  <si>
    <t>交付決定通知書郵送した旨のメール一括送付（電子申請活用）</t>
    <phoneticPr fontId="1"/>
  </si>
  <si>
    <t>交付決定通知書郵送</t>
    <phoneticPr fontId="1"/>
  </si>
  <si>
    <t>支出命令（明細入力）</t>
    <phoneticPr fontId="1"/>
  </si>
  <si>
    <t>一般社団法人</t>
    <rPh sb="0" eb="6">
      <t>ｲｯﾊﾟﾝｼｬﾀﾞﾝﾎｳｼﾞﾝ</t>
    </rPh>
    <phoneticPr fontId="1" type="halfwidthKatakana"/>
  </si>
  <si>
    <t>『申請状況一覧（Excelファイル）』の『AW列』（「ここにコピー」と表示されているセル）の申請法人のセルに「値の貼り付け」をする。（『ホーム』タブの『貼り付け』をクリックし、『値の貼り付け』をクリックする）</t>
    <phoneticPr fontId="1"/>
  </si>
  <si>
    <r>
      <t xml:space="preserve">『申請状況一覧（Excelファイル）』の『FT列』にエラーメッセージが表示されていないか確認する。
</t>
    </r>
    <r>
      <rPr>
        <sz val="9"/>
        <rFont val="ＭＳ Ｐゴシック"/>
        <family val="3"/>
        <charset val="128"/>
      </rPr>
      <t>（表示されていたら〔31〕からやり直し）</t>
    </r>
    <phoneticPr fontId="1"/>
  </si>
  <si>
    <t>AJ20の個数</t>
    <rPh sb="5" eb="7">
      <t>コスウ</t>
    </rPh>
    <phoneticPr fontId="1"/>
  </si>
  <si>
    <t>AJ20:AJ21の個数</t>
    <rPh sb="10" eb="12">
      <t>コスウ</t>
    </rPh>
    <phoneticPr fontId="1"/>
  </si>
  <si>
    <t>AJ20:AJ22の個数</t>
    <rPh sb="10" eb="12">
      <t>コスウ</t>
    </rPh>
    <phoneticPr fontId="1"/>
  </si>
  <si>
    <t>AJ20:AJ23の個数</t>
    <rPh sb="10" eb="12">
      <t>コスウ</t>
    </rPh>
    <phoneticPr fontId="1"/>
  </si>
  <si>
    <t>AJ20:AJ24の個数</t>
    <rPh sb="10" eb="12">
      <t>コスウ</t>
    </rPh>
    <phoneticPr fontId="1"/>
  </si>
  <si>
    <t>AN21＞AI18</t>
    <phoneticPr fontId="1"/>
  </si>
  <si>
    <t>AN24＞AI18</t>
    <phoneticPr fontId="1"/>
  </si>
  <si>
    <t>AN27＞AI18</t>
    <phoneticPr fontId="1"/>
  </si>
  <si>
    <t>AN30＞AI18</t>
    <phoneticPr fontId="1"/>
  </si>
  <si>
    <t>AN33＞AI18</t>
    <phoneticPr fontId="1"/>
  </si>
  <si>
    <t>28</t>
    <phoneticPr fontId="1"/>
  </si>
  <si>
    <t>29</t>
    <phoneticPr fontId="1"/>
  </si>
  <si>
    <t>30</t>
    <phoneticPr fontId="1"/>
  </si>
  <si>
    <t>31</t>
    <phoneticPr fontId="1"/>
  </si>
  <si>
    <t>32</t>
    <phoneticPr fontId="1"/>
  </si>
  <si>
    <t>33</t>
    <phoneticPr fontId="1"/>
  </si>
  <si>
    <t>34</t>
    <phoneticPr fontId="1"/>
  </si>
  <si>
    <t>35</t>
    <phoneticPr fontId="1"/>
  </si>
  <si>
    <r>
      <t xml:space="preserve">〔1〕～〔34〕の処理と同じ確認をする。
</t>
    </r>
    <r>
      <rPr>
        <sz val="9"/>
        <rFont val="ＭＳ Ｐゴシック"/>
        <family val="3"/>
        <charset val="128"/>
      </rPr>
      <t>（できれば『申請内容確認（印刷）』・『債権債務者登録』で確認した人とは別の人、最低でも『債権債務者登録』で確認した人とは別の人が良いかと思います。）</t>
    </r>
    <rPh sb="9" eb="11">
      <t>ショリ</t>
    </rPh>
    <rPh sb="12" eb="13">
      <t>オナ</t>
    </rPh>
    <rPh sb="14" eb="16">
      <t>カクニン</t>
    </rPh>
    <rPh sb="49" eb="51">
      <t>カクニン</t>
    </rPh>
    <rPh sb="53" eb="54">
      <t>ヒト</t>
    </rPh>
    <rPh sb="56" eb="57">
      <t>ベツ</t>
    </rPh>
    <rPh sb="58" eb="59">
      <t>ヒト</t>
    </rPh>
    <rPh sb="60" eb="62">
      <t>サイテイ</t>
    </rPh>
    <rPh sb="85" eb="86">
      <t>ヨ</t>
    </rPh>
    <rPh sb="89" eb="90">
      <t>オモ</t>
    </rPh>
    <phoneticPr fontId="1"/>
  </si>
  <si>
    <t>〔26〕～〔34〕の処理で不備がある場合</t>
    <rPh sb="10" eb="12">
      <t>ショリ</t>
    </rPh>
    <rPh sb="13" eb="15">
      <t>フビ</t>
    </rPh>
    <rPh sb="18" eb="20">
      <t>バアイ</t>
    </rPh>
    <phoneticPr fontId="1"/>
  </si>
  <si>
    <t>番号に応じた処理を行う。（〔34〕はスルーしてOK）</t>
    <rPh sb="0" eb="2">
      <t>バンゴウ</t>
    </rPh>
    <rPh sb="3" eb="4">
      <t>オウ</t>
    </rPh>
    <rPh sb="6" eb="8">
      <t>ショリ</t>
    </rPh>
    <rPh sb="9" eb="10">
      <t>オコナ</t>
    </rPh>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</si>
  <si>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</si>
  <si>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</si>
  <si>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</si>
  <si>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</si>
  <si>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</si>
  <si>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</si>
  <si>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</si>
  <si>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</si>
  <si>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</si>
  <si>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</si>
  <si>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</si>
  <si>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</si>
  <si>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</si>
  <si>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</si>
  <si>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</si>
  <si>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</si>
  <si>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</si>
  <si>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</si>
  <si>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</si>
  <si>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</si>
  <si>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19〕・〔25〕・〔44〕にて入力した『申請状況一覧（Excelファイル）』の処理状況の『申請内容確認（印刷）』・『債権債務者登録』・『ダブルチェック』欄・『債権債務者登録内容（AW列～FS列）』を元の状態に戻す。（〔1〕からやり直し）</t>
    <rPh sb="16" eb="18">
      <t>ニュウリョク</t>
    </rPh>
    <rPh sb="87" eb="89">
      <t>ナイヨウ</t>
    </rPh>
    <rPh sb="92" eb="93">
      <t>レツ</t>
    </rPh>
    <rPh sb="96" eb="97">
      <t>レツ</t>
    </rPh>
    <rPh sb="100" eb="101">
      <t>モト</t>
    </rPh>
    <rPh sb="102" eb="104">
      <t>ジョウタイ</t>
    </rPh>
    <rPh sb="105" eb="106">
      <t>モド</t>
    </rPh>
    <phoneticPr fontId="1"/>
  </si>
  <si>
    <t>56</t>
    <phoneticPr fontId="1"/>
  </si>
  <si>
    <t>57</t>
    <phoneticPr fontId="1"/>
  </si>
  <si>
    <t>58</t>
    <phoneticPr fontId="1"/>
  </si>
  <si>
    <t>59</t>
    <phoneticPr fontId="1"/>
  </si>
  <si>
    <t>Q2</t>
    <phoneticPr fontId="1"/>
  </si>
  <si>
    <t>申請事業所（参照元）</t>
    <rPh sb="0" eb="2">
      <t>ｼﾝｾｲ</t>
    </rPh>
    <rPh sb="2" eb="5">
      <t>ｼﾞｷﾞｮｳｼｮ</t>
    </rPh>
    <rPh sb="6" eb="8">
      <t>ｻﾝｼｮｳ</t>
    </rPh>
    <rPh sb="8" eb="9">
      <t>ﾓﾄ</t>
    </rPh>
    <phoneticPr fontId="1" type="halfwidthKatakana"/>
  </si>
  <si>
    <t>Q3</t>
    <phoneticPr fontId="1"/>
  </si>
  <si>
    <t>A3</t>
    <phoneticPr fontId="1"/>
  </si>
  <si>
    <t>法人名の表記が違う。</t>
    <rPh sb="0" eb="3">
      <t>ホウジンメイ</t>
    </rPh>
    <rPh sb="4" eb="6">
      <t>ヒョウキ</t>
    </rPh>
    <rPh sb="7" eb="8">
      <t>チガ</t>
    </rPh>
    <phoneticPr fontId="1"/>
  </si>
  <si>
    <r>
      <t>申請書内の申請日に不備がある（例：未来の日付である等）場合</t>
    </r>
    <r>
      <rPr>
        <b/>
        <sz val="10"/>
        <color rgb="FFFF0000"/>
        <rFont val="ＭＳ Ｐゴシック"/>
        <family val="3"/>
        <charset val="128"/>
      </rPr>
      <t>←場合によっては〔26〕の取り扱いも可とします。</t>
    </r>
    <rPh sb="5" eb="7">
      <t>シンセイ</t>
    </rPh>
    <rPh sb="7" eb="8">
      <t>ビ</t>
    </rPh>
    <rPh sb="9" eb="11">
      <t>フビ</t>
    </rPh>
    <rPh sb="15" eb="16">
      <t>レイ</t>
    </rPh>
    <rPh sb="17" eb="19">
      <t>ミライ</t>
    </rPh>
    <rPh sb="20" eb="22">
      <t>ヒヅケ</t>
    </rPh>
    <rPh sb="25" eb="26">
      <t>ナド</t>
    </rPh>
    <rPh sb="27" eb="29">
      <t>バアイ</t>
    </rPh>
    <rPh sb="30" eb="32">
      <t>バアイ</t>
    </rPh>
    <rPh sb="42" eb="43">
      <t>ト</t>
    </rPh>
    <rPh sb="44" eb="45">
      <t>アツカ</t>
    </rPh>
    <rPh sb="47" eb="48">
      <t>カ</t>
    </rPh>
    <phoneticPr fontId="1"/>
  </si>
  <si>
    <t>〈申請内容確認（印刷）〉</t>
    <phoneticPr fontId="1"/>
  </si>
  <si>
    <t>〈債権債務者登録〉</t>
    <phoneticPr fontId="1"/>
  </si>
  <si>
    <t>〈ダブルチェック〉</t>
    <phoneticPr fontId="1"/>
  </si>
  <si>
    <t>『申請状況一覧（Excelファイル）』の『処理状況』で『返却中』を選択する。</t>
    <phoneticPr fontId="1"/>
  </si>
  <si>
    <r>
      <t xml:space="preserve">申請書（Excelファイル）を共有フォルダに法人別で格納する。
</t>
    </r>
    <r>
      <rPr>
        <sz val="9"/>
        <rFont val="ＭＳ Ｐゴシック"/>
        <family val="3"/>
        <charset val="128"/>
      </rPr>
      <t>（ファイル名は『市処理番号＋法人名』（例：愛礼会の場合→『医療-01医療法人愛礼会』にファイル名を変更して格納））</t>
    </r>
  </si>
  <si>
    <t>申請対象法人数：166</t>
    <rPh sb="0" eb="2">
      <t>シンセイ</t>
    </rPh>
    <rPh sb="2" eb="4">
      <t>タイショウ</t>
    </rPh>
    <rPh sb="4" eb="6">
      <t>ホウジン</t>
    </rPh>
    <rPh sb="6" eb="7">
      <t>スウ</t>
    </rPh>
    <phoneticPr fontId="1"/>
  </si>
  <si>
    <t>申請法人数：118</t>
    <rPh sb="0" eb="2">
      <t>シンセイ</t>
    </rPh>
    <rPh sb="2" eb="4">
      <t>ホウジン</t>
    </rPh>
    <rPh sb="4" eb="5">
      <t>スウ</t>
    </rPh>
    <phoneticPr fontId="1"/>
  </si>
  <si>
    <t>申請率：71.0％</t>
    <rPh sb="0" eb="2">
      <t>シンセイ</t>
    </rPh>
    <rPh sb="2" eb="3">
      <t>リツ</t>
    </rPh>
    <phoneticPr fontId="1"/>
  </si>
  <si>
    <t>A2</t>
    <phoneticPr fontId="1"/>
  </si>
  <si>
    <t>交付金額：9,600,000円（9,600千円）</t>
    <rPh sb="0" eb="2">
      <t>コウフ</t>
    </rPh>
    <rPh sb="2" eb="4">
      <t>キンガク</t>
    </rPh>
    <rPh sb="14" eb="15">
      <t>エン</t>
    </rPh>
    <rPh sb="21" eb="22">
      <t>セン</t>
    </rPh>
    <rPh sb="22" eb="23">
      <t>エン</t>
    </rPh>
    <phoneticPr fontId="1"/>
  </si>
  <si>
    <t>一宮市介護サービス事業所（訪問等）光熱費高騰対策支援金交付申請書</t>
    <rPh sb="0" eb="3">
      <t>イチノミヤシ</t>
    </rPh>
    <rPh sb="3" eb="5">
      <t>カイゴ</t>
    </rPh>
    <rPh sb="9" eb="12">
      <t>ジギョウショ</t>
    </rPh>
    <rPh sb="13" eb="15">
      <t>ホウモン</t>
    </rPh>
    <rPh sb="15" eb="16">
      <t>トウ</t>
    </rPh>
    <rPh sb="17" eb="20">
      <t>コウネツヒ</t>
    </rPh>
    <rPh sb="20" eb="22">
      <t>コウトウ</t>
    </rPh>
    <rPh sb="22" eb="24">
      <t>タイサク</t>
    </rPh>
    <rPh sb="24" eb="26">
      <t>シエン</t>
    </rPh>
    <rPh sb="26" eb="27">
      <t>キン</t>
    </rPh>
    <phoneticPr fontId="1"/>
  </si>
  <si>
    <t>法人名にアルファベットが含まれるものは、原則的に「国税庁 法人番号公表サイト」に準拠しています（一部例外あり）。介護保険課への届出上と違う場合であっても、国税庁への届出と同一としています。アルファベットが含まれないものは、介護保険課への届出のとおりです。なお、『株式会社』は便宜上『ｶﾌﾞｼｷｶﾞｲｼｬ』で統一しています。</t>
    <rPh sb="0" eb="3">
      <t>ホウジンメイ</t>
    </rPh>
    <rPh sb="12" eb="13">
      <t>フク</t>
    </rPh>
    <rPh sb="20" eb="23">
      <t>ゲンソクテキ</t>
    </rPh>
    <rPh sb="25" eb="28">
      <t>コクゼイチョウ</t>
    </rPh>
    <rPh sb="29" eb="33">
      <t>ホウジンバンゴウ</t>
    </rPh>
    <rPh sb="33" eb="35">
      <t>コウヒョウ</t>
    </rPh>
    <rPh sb="40" eb="42">
      <t>ジュンキョ</t>
    </rPh>
    <rPh sb="48" eb="50">
      <t>イチブ</t>
    </rPh>
    <rPh sb="50" eb="52">
      <t>レイガイ</t>
    </rPh>
    <rPh sb="56" eb="61">
      <t>カイゴホケンカ</t>
    </rPh>
    <rPh sb="63" eb="65">
      <t>トドケデ</t>
    </rPh>
    <rPh sb="65" eb="66">
      <t>ジョウ</t>
    </rPh>
    <rPh sb="67" eb="68">
      <t>チガ</t>
    </rPh>
    <rPh sb="69" eb="71">
      <t>バアイ</t>
    </rPh>
    <rPh sb="77" eb="80">
      <t>コクゼイチョウ</t>
    </rPh>
    <rPh sb="82" eb="84">
      <t>トドケデ</t>
    </rPh>
    <rPh sb="85" eb="87">
      <t>ドウイツ</t>
    </rPh>
    <rPh sb="102" eb="103">
      <t>フク</t>
    </rPh>
    <rPh sb="111" eb="116">
      <t>カイゴホケンカ</t>
    </rPh>
    <rPh sb="118" eb="120">
      <t>トドケデ</t>
    </rPh>
    <rPh sb="131" eb="135">
      <t>カブシキカイシャ</t>
    </rPh>
    <rPh sb="137" eb="140">
      <t>ベンギジョウ</t>
    </rPh>
    <rPh sb="153" eb="155">
      <t>トウイツ</t>
    </rPh>
    <phoneticPr fontId="1"/>
  </si>
  <si>
    <t>『債権債務者登録待ち』・『ダブルチェック待ち』・『電子申請処理（審査完了）待ち』・『審査完了済』の4つに分けて保管（場所的に、処遇改善と同様なイメージです）。</t>
    <rPh sb="1" eb="6">
      <t>サイケンサイムシャ</t>
    </rPh>
    <rPh sb="6" eb="8">
      <t>トウロク</t>
    </rPh>
    <rPh sb="8" eb="9">
      <t>マ</t>
    </rPh>
    <rPh sb="20" eb="21">
      <t>マ</t>
    </rPh>
    <rPh sb="37" eb="38">
      <t>マ</t>
    </rPh>
    <rPh sb="42" eb="46">
      <t>シンサカンリョウ</t>
    </rPh>
    <rPh sb="46" eb="47">
      <t>スミ</t>
    </rPh>
    <rPh sb="52" eb="53">
      <t>ワ</t>
    </rPh>
    <rPh sb="55" eb="57">
      <t>ホカン</t>
    </rPh>
    <rPh sb="58" eb="61">
      <t>バショテキ</t>
    </rPh>
    <rPh sb="63" eb="67">
      <t>ショグウカイゼン</t>
    </rPh>
    <rPh sb="68" eb="70">
      <t>ドウヨウ</t>
    </rPh>
    <phoneticPr fontId="1"/>
  </si>
  <si>
    <t>林田</t>
    <rPh sb="0" eb="2">
      <t>ハヤシダ</t>
    </rPh>
    <phoneticPr fontId="1"/>
  </si>
  <si>
    <t>未提出</t>
  </si>
  <si>
    <t>申請対象法人数：165</t>
    <rPh sb="0" eb="2">
      <t>シンセイ</t>
    </rPh>
    <rPh sb="2" eb="4">
      <t>タイショウ</t>
    </rPh>
    <rPh sb="4" eb="6">
      <t>ホウジン</t>
    </rPh>
    <rPh sb="6" eb="7">
      <t>スウ</t>
    </rPh>
    <phoneticPr fontId="1"/>
  </si>
  <si>
    <t>Q4</t>
    <phoneticPr fontId="1"/>
  </si>
  <si>
    <t>A4</t>
    <phoneticPr fontId="1"/>
  </si>
  <si>
    <t>申請書内の口座名義人が入力できないと事業者から言われた。</t>
    <rPh sb="0" eb="4">
      <t>シンセイショナイ</t>
    </rPh>
    <rPh sb="5" eb="10">
      <t>コウザメイギニン</t>
    </rPh>
    <rPh sb="11" eb="13">
      <t>ニュウリョク</t>
    </rPh>
    <rPh sb="18" eb="21">
      <t>ジギョウシャ</t>
    </rPh>
    <rPh sb="23" eb="24">
      <t>イ</t>
    </rPh>
    <phoneticPr fontId="1"/>
  </si>
  <si>
    <t>口座名義人欄には半角カタカナの入力しか認めない入力規則が設定してあります。この入力規則は関数を使って設定しており、関数が反映しきらないExcel viewer等、正規のExcelソフト以外で入力をしようとすると起こる現象の模様。便宜上、空欄で提出してもらい、当方にて補記する形で対応しています（株式会社幸せの和ふれあい等が該当）。</t>
    <rPh sb="0" eb="5">
      <t>コウザメイギニン</t>
    </rPh>
    <rPh sb="5" eb="6">
      <t>ラン</t>
    </rPh>
    <rPh sb="8" eb="10">
      <t>ハンカク</t>
    </rPh>
    <rPh sb="15" eb="17">
      <t>ニュウリョク</t>
    </rPh>
    <rPh sb="19" eb="20">
      <t>ミト</t>
    </rPh>
    <rPh sb="23" eb="25">
      <t>ニュウリョク</t>
    </rPh>
    <rPh sb="25" eb="27">
      <t>キソク</t>
    </rPh>
    <rPh sb="28" eb="30">
      <t>セッテイ</t>
    </rPh>
    <rPh sb="39" eb="43">
      <t>ニュウリョクキソク</t>
    </rPh>
    <rPh sb="44" eb="46">
      <t>カンスウ</t>
    </rPh>
    <rPh sb="47" eb="48">
      <t>ツカ</t>
    </rPh>
    <rPh sb="50" eb="52">
      <t>セッテイ</t>
    </rPh>
    <rPh sb="57" eb="59">
      <t>カンスウ</t>
    </rPh>
    <rPh sb="60" eb="62">
      <t>ハンエイ</t>
    </rPh>
    <rPh sb="79" eb="80">
      <t>ナド</t>
    </rPh>
    <rPh sb="81" eb="83">
      <t>セイキ</t>
    </rPh>
    <rPh sb="92" eb="94">
      <t>イガイ</t>
    </rPh>
    <rPh sb="95" eb="97">
      <t>ニュウリョク</t>
    </rPh>
    <rPh sb="105" eb="106">
      <t>オ</t>
    </rPh>
    <rPh sb="108" eb="110">
      <t>ゲンショウ</t>
    </rPh>
    <rPh sb="111" eb="113">
      <t>モヨウ</t>
    </rPh>
    <rPh sb="114" eb="117">
      <t>ベンギジョウ</t>
    </rPh>
    <rPh sb="118" eb="120">
      <t>クウラン</t>
    </rPh>
    <rPh sb="121" eb="123">
      <t>テイシュツ</t>
    </rPh>
    <rPh sb="129" eb="131">
      <t>トウホウ</t>
    </rPh>
    <rPh sb="133" eb="135">
      <t>ホキ</t>
    </rPh>
    <rPh sb="137" eb="138">
      <t>カタチ</t>
    </rPh>
    <rPh sb="139" eb="141">
      <t>タイオウ</t>
    </rPh>
    <rPh sb="147" eb="151">
      <t>カブシキガイシャ</t>
    </rPh>
    <rPh sb="151" eb="152">
      <t>シアワ</t>
    </rPh>
    <rPh sb="154" eb="155">
      <t>ワ</t>
    </rPh>
    <rPh sb="159" eb="160">
      <t>ナド</t>
    </rPh>
    <rPh sb="161" eb="163">
      <t>ガイトウ</t>
    </rPh>
    <phoneticPr fontId="1"/>
  </si>
  <si>
    <t>申し送り事項</t>
    <rPh sb="0" eb="1">
      <t>モウ</t>
    </rPh>
    <rPh sb="2" eb="3">
      <t>オク</t>
    </rPh>
    <rPh sb="4" eb="6">
      <t>ジコウ</t>
    </rPh>
    <phoneticPr fontId="1"/>
  </si>
  <si>
    <t>1</t>
    <phoneticPr fontId="1"/>
  </si>
  <si>
    <t>「株式会社N・フィールド」は2回連続で、一宮市が保険者の利用者には介護保険適用のサービスを提供していないものの他市町村の保険者の利用者にはサービス提供をしているため交付対象となっている。
市では請求実績があるか確認できないため、別途メールにて国保連からの決定通知書の写しを送付してもらっている（メールには厳重なロックがかかっているため、きちんと解除するよう留意が必要。FAX等で別途提出を依頼しないようにすること）。</t>
    <rPh sb="15" eb="16">
      <t>カイ</t>
    </rPh>
    <rPh sb="16" eb="18">
      <t>レンゾク</t>
    </rPh>
    <rPh sb="20" eb="23">
      <t>イチノミヤシ</t>
    </rPh>
    <rPh sb="24" eb="27">
      <t>ホケンシャ</t>
    </rPh>
    <rPh sb="28" eb="31">
      <t>リヨウシャ</t>
    </rPh>
    <rPh sb="33" eb="37">
      <t>カイゴホケン</t>
    </rPh>
    <rPh sb="37" eb="39">
      <t>テキヨウ</t>
    </rPh>
    <rPh sb="45" eb="47">
      <t>テイキョウ</t>
    </rPh>
    <rPh sb="55" eb="56">
      <t>ホカ</t>
    </rPh>
    <rPh sb="56" eb="59">
      <t>シチョウソン</t>
    </rPh>
    <rPh sb="60" eb="63">
      <t>ホケンシャ</t>
    </rPh>
    <rPh sb="64" eb="67">
      <t>リヨウシャ</t>
    </rPh>
    <rPh sb="73" eb="75">
      <t>テイキョウ</t>
    </rPh>
    <rPh sb="82" eb="86">
      <t>コウフタイショウ</t>
    </rPh>
    <rPh sb="94" eb="95">
      <t>シ</t>
    </rPh>
    <rPh sb="97" eb="99">
      <t>セイキュウ</t>
    </rPh>
    <rPh sb="99" eb="101">
      <t>ジッセキ</t>
    </rPh>
    <rPh sb="105" eb="107">
      <t>カクニン</t>
    </rPh>
    <rPh sb="114" eb="116">
      <t>ベット</t>
    </rPh>
    <rPh sb="121" eb="124">
      <t>コクホレン</t>
    </rPh>
    <rPh sb="127" eb="132">
      <t>ケッテイツウチショ</t>
    </rPh>
    <rPh sb="133" eb="134">
      <t>ウツ</t>
    </rPh>
    <rPh sb="136" eb="138">
      <t>ソウフ</t>
    </rPh>
    <rPh sb="152" eb="154">
      <t>ゲンジュウ</t>
    </rPh>
    <rPh sb="172" eb="174">
      <t>カイジョ</t>
    </rPh>
    <rPh sb="178" eb="180">
      <t>リュウイ</t>
    </rPh>
    <rPh sb="181" eb="183">
      <t>ヒツヨウ</t>
    </rPh>
    <rPh sb="187" eb="188">
      <t>ナド</t>
    </rPh>
    <rPh sb="189" eb="191">
      <t>ベット</t>
    </rPh>
    <rPh sb="191" eb="193">
      <t>テイシュツ</t>
    </rPh>
    <rPh sb="194" eb="196">
      <t>イライ</t>
    </rPh>
    <phoneticPr fontId="1"/>
  </si>
  <si>
    <t>2</t>
    <phoneticPr fontId="1"/>
  </si>
  <si>
    <t>3</t>
    <phoneticPr fontId="1"/>
  </si>
  <si>
    <t>「株式会社ロングライフ」の法人代表者が文字化け（旧字）した状態で提出されるため、留意が必要。</t>
    <rPh sb="1" eb="5">
      <t>カブシキガイシャ</t>
    </rPh>
    <rPh sb="13" eb="15">
      <t>ホウジン</t>
    </rPh>
    <rPh sb="15" eb="18">
      <t>ダイヒョウシャ</t>
    </rPh>
    <rPh sb="19" eb="22">
      <t>モジバ</t>
    </rPh>
    <rPh sb="24" eb="26">
      <t>キュウジ</t>
    </rPh>
    <rPh sb="29" eb="31">
      <t>ジョウタイ</t>
    </rPh>
    <rPh sb="32" eb="34">
      <t>テイシュツ</t>
    </rPh>
    <rPh sb="40" eb="42">
      <t>リュウイ</t>
    </rPh>
    <rPh sb="43" eb="45">
      <t>ヒツヨウ</t>
    </rPh>
    <phoneticPr fontId="1"/>
  </si>
  <si>
    <t>4</t>
    <phoneticPr fontId="1"/>
  </si>
  <si>
    <t>「一宮市立木曽川市民病院」は、要綱上対象外のため、一覧にも掲載せず。</t>
    <rPh sb="1" eb="4">
      <t>イチノミヤシ</t>
    </rPh>
    <rPh sb="4" eb="5">
      <t>リツ</t>
    </rPh>
    <rPh sb="5" eb="8">
      <t>キソガワ</t>
    </rPh>
    <rPh sb="8" eb="12">
      <t>シミンビョウイン</t>
    </rPh>
    <rPh sb="15" eb="17">
      <t>ヨウコウ</t>
    </rPh>
    <rPh sb="17" eb="18">
      <t>ウエ</t>
    </rPh>
    <rPh sb="18" eb="20">
      <t>タイショウ</t>
    </rPh>
    <rPh sb="20" eb="21">
      <t>ガイ</t>
    </rPh>
    <rPh sb="25" eb="27">
      <t>イチラン</t>
    </rPh>
    <rPh sb="29" eb="31">
      <t>ケイサイ</t>
    </rPh>
    <phoneticPr fontId="1"/>
  </si>
  <si>
    <t>「株式会社幸せの和ふれあい」は『Q3』の取り扱いを適用しているため、留意が必要。</t>
    <rPh sb="20" eb="21">
      <t>ト</t>
    </rPh>
    <rPh sb="22" eb="23">
      <t>アツカ</t>
    </rPh>
    <rPh sb="25" eb="27">
      <t>テキヨウ</t>
    </rPh>
    <rPh sb="34" eb="36">
      <t>リュウイ</t>
    </rPh>
    <rPh sb="37" eb="39">
      <t>ヒツヨウ</t>
    </rPh>
    <phoneticPr fontId="1"/>
  </si>
  <si>
    <t>事業者番号</t>
  </si>
  <si>
    <t>事業者名</t>
  </si>
  <si>
    <t>請求実績</t>
    <rPh sb="0" eb="2">
      <t>セイキュウ</t>
    </rPh>
    <rPh sb="2" eb="4">
      <t>ジッセキ</t>
    </rPh>
    <phoneticPr fontId="45"/>
  </si>
  <si>
    <t>事業所</t>
    <rPh sb="0" eb="3">
      <t>ジギョウショ</t>
    </rPh>
    <phoneticPr fontId="45"/>
  </si>
  <si>
    <t>備考</t>
    <rPh sb="0" eb="2">
      <t>ビコウ</t>
    </rPh>
    <phoneticPr fontId="45"/>
  </si>
  <si>
    <t>留意事項</t>
    <rPh sb="0" eb="4">
      <t>リュウイジコウ</t>
    </rPh>
    <phoneticPr fontId="1"/>
  </si>
  <si>
    <t>MCWEL内の給付実績を基に交付要件の対象であるかどうかを確認。</t>
    <rPh sb="5" eb="6">
      <t>ナイ</t>
    </rPh>
    <rPh sb="7" eb="11">
      <t>キュウフジッセキ</t>
    </rPh>
    <rPh sb="12" eb="13">
      <t>モト</t>
    </rPh>
    <rPh sb="14" eb="18">
      <t>コウフヨウケン</t>
    </rPh>
    <rPh sb="19" eb="21">
      <t>タイショウ</t>
    </rPh>
    <rPh sb="29" eb="31">
      <t>カクニン</t>
    </rPh>
    <phoneticPr fontId="1"/>
  </si>
  <si>
    <t>本シートの内容はSE（富士通）に作業依頼書を提出した上で確認していただいたもの。</t>
    <rPh sb="0" eb="1">
      <t>ホン</t>
    </rPh>
    <rPh sb="5" eb="7">
      <t>ナイヨウ</t>
    </rPh>
    <rPh sb="11" eb="14">
      <t>フジツウ</t>
    </rPh>
    <rPh sb="16" eb="20">
      <t>サギョウイライ</t>
    </rPh>
    <rPh sb="20" eb="21">
      <t>ショ</t>
    </rPh>
    <rPh sb="22" eb="24">
      <t>テイシュツ</t>
    </rPh>
    <rPh sb="26" eb="27">
      <t>ウエ</t>
    </rPh>
    <rPh sb="28" eb="30">
      <t>カクニン</t>
    </rPh>
    <phoneticPr fontId="1"/>
  </si>
  <si>
    <t>あくまで、保険者が一宮市分のデータしか確認できないため、本シートにて『給付実績なし』と出力されたことだけをもって交付対象外とはしていけないことに注意が必要。給付実績が一宮市以外の保険者のみにあることも十分にあり得る。</t>
    <rPh sb="5" eb="8">
      <t>ホケンシャ</t>
    </rPh>
    <rPh sb="9" eb="12">
      <t>イチノミヤシ</t>
    </rPh>
    <rPh sb="12" eb="13">
      <t>ブン</t>
    </rPh>
    <rPh sb="19" eb="21">
      <t>カクニン</t>
    </rPh>
    <rPh sb="28" eb="29">
      <t>ホン</t>
    </rPh>
    <rPh sb="35" eb="39">
      <t>キュウフジッセキ</t>
    </rPh>
    <rPh sb="43" eb="45">
      <t>シュツリョク</t>
    </rPh>
    <rPh sb="56" eb="60">
      <t>コウフタイショウ</t>
    </rPh>
    <rPh sb="60" eb="61">
      <t>ガイ</t>
    </rPh>
    <rPh sb="72" eb="74">
      <t>チュウイ</t>
    </rPh>
    <rPh sb="75" eb="77">
      <t>ヒツヨウ</t>
    </rPh>
    <rPh sb="78" eb="82">
      <t>キュウフジッセキ</t>
    </rPh>
    <rPh sb="83" eb="86">
      <t>イチノミヤシ</t>
    </rPh>
    <rPh sb="86" eb="88">
      <t>イガイ</t>
    </rPh>
    <rPh sb="89" eb="92">
      <t>ホケンシャ</t>
    </rPh>
    <rPh sb="100" eb="102">
      <t>ジュウブン</t>
    </rPh>
    <rPh sb="105" eb="106">
      <t>ウ</t>
    </rPh>
    <phoneticPr fontId="1"/>
  </si>
  <si>
    <t>『給付実績なし』と出力された法人から申請があった場合には、他市保険者への給付実績があるかどうかを口頭にて確認。あると回答した場合には、国保連からの「介護給付費等支払決定額通知書」等の写しを受領し、介護給付実績の有無を確認すること。</t>
    <rPh sb="1" eb="5">
      <t>キュウフジッセキ</t>
    </rPh>
    <rPh sb="9" eb="11">
      <t>シュツリョク</t>
    </rPh>
    <phoneticPr fontId="1"/>
  </si>
  <si>
    <t>医療保険・障害サービスのみの提供を行っている事業所は対象外となる。特に訪問看護の事業所は医療保険のみの運営をしている傾向がある。</t>
    <rPh sb="0" eb="4">
      <t>イリョウホケン</t>
    </rPh>
    <rPh sb="5" eb="7">
      <t>ショウガイ</t>
    </rPh>
    <rPh sb="14" eb="16">
      <t>テイキョウ</t>
    </rPh>
    <rPh sb="17" eb="18">
      <t>オコナ</t>
    </rPh>
    <rPh sb="22" eb="25">
      <t>ジギョウショ</t>
    </rPh>
    <rPh sb="26" eb="29">
      <t>タイショウガイ</t>
    </rPh>
    <rPh sb="33" eb="34">
      <t>トク</t>
    </rPh>
    <rPh sb="35" eb="39">
      <t>ホウモンカンゴ</t>
    </rPh>
    <rPh sb="40" eb="43">
      <t>ジギョウショ</t>
    </rPh>
    <rPh sb="44" eb="48">
      <t>イリョウホケン</t>
    </rPh>
    <rPh sb="51" eb="53">
      <t>ウンエイ</t>
    </rPh>
    <rPh sb="58" eb="60">
      <t>ケイコウ</t>
    </rPh>
    <phoneticPr fontId="1"/>
  </si>
  <si>
    <t>申請法人数：106</t>
    <rPh sb="0" eb="2">
      <t>シンセイ</t>
    </rPh>
    <rPh sb="2" eb="4">
      <t>ホウジン</t>
    </rPh>
    <rPh sb="4" eb="5">
      <t>スウ</t>
    </rPh>
    <phoneticPr fontId="1"/>
  </si>
  <si>
    <t>申請率：64.2％</t>
    <rPh sb="0" eb="2">
      <t>シンセイ</t>
    </rPh>
    <rPh sb="2" eb="3">
      <t>リツ</t>
    </rPh>
    <phoneticPr fontId="1"/>
  </si>
  <si>
    <t>交付金額：3,504,000円（3,504千円）</t>
    <rPh sb="0" eb="2">
      <t>コウフ</t>
    </rPh>
    <rPh sb="2" eb="4">
      <t>キンガク</t>
    </rPh>
    <rPh sb="14" eb="15">
      <t>エン</t>
    </rPh>
    <rPh sb="21" eb="22">
      <t>セン</t>
    </rPh>
    <rPh sb="22" eb="23">
      <t>エン</t>
    </rPh>
    <phoneticPr fontId="1"/>
  </si>
  <si>
    <t>申請対象法人数：168</t>
    <rPh sb="0" eb="2">
      <t>シンセイ</t>
    </rPh>
    <rPh sb="2" eb="4">
      <t>タイショウ</t>
    </rPh>
    <rPh sb="4" eb="6">
      <t>ホウジン</t>
    </rPh>
    <rPh sb="6" eb="7">
      <t>スウ</t>
    </rPh>
    <phoneticPr fontId="1"/>
  </si>
  <si>
    <t>愛知県一宮市新生三丁目９番１号</t>
  </si>
  <si>
    <t>愛知県一宮市千秋町塩尻字山王７－５</t>
  </si>
  <si>
    <t>一般社団法人和顔の輪</t>
  </si>
  <si>
    <t>社会福祉法人杏嶺会</t>
  </si>
  <si>
    <t>FUKUCIA株式会社</t>
  </si>
  <si>
    <t>愛知県一宮市大和町毛受字西池田９２番地</t>
  </si>
  <si>
    <t>愛知県一宮市東五城字備前１番地の１</t>
  </si>
  <si>
    <t>株式会社T-CARE</t>
  </si>
  <si>
    <t>合同会社うさぎとかめ</t>
  </si>
  <si>
    <t>合同会社ＴＴＴ</t>
  </si>
  <si>
    <t>株式会社Ｗｅｌｆａｒｅすずらん</t>
  </si>
  <si>
    <t>有限会社アッシュ</t>
  </si>
  <si>
    <t>有限会社ヴィオレットケアサポート</t>
  </si>
  <si>
    <t>愛知県一宮市三条字道東４番地１</t>
  </si>
  <si>
    <t>合同会社福</t>
  </si>
  <si>
    <t>株式会社夢眠ホーム</t>
  </si>
  <si>
    <t>愛知県一宮市多加木３丁目１番１１号</t>
  </si>
  <si>
    <t>愛知県一宮市萩原町西御堂字虫祭１番地１</t>
  </si>
  <si>
    <t>愛知県一宮市両郷町五丁目６番地３</t>
  </si>
  <si>
    <t>愛知県一宮市奥町字剱光寺４番地の７</t>
  </si>
  <si>
    <t>医療法人育德会</t>
  </si>
  <si>
    <t>愛知県一宮市千秋町佐野字五反田２１</t>
  </si>
  <si>
    <t>特定非営利活動法人ＶＩＦ</t>
  </si>
  <si>
    <t>KiT株式会社</t>
  </si>
  <si>
    <t>MAAM合同会社</t>
  </si>
  <si>
    <t>株式会社Ｔ．Ｓ．Ｉ</t>
  </si>
  <si>
    <t>静岡県静岡市葵区本通十丁目８番地の１</t>
  </si>
  <si>
    <t>株式会社Ｎ・フィールド</t>
  </si>
  <si>
    <t>医療法人愛礼会</t>
  </si>
  <si>
    <t>愛知県一宮市浅野字居森野７５番地の１</t>
  </si>
  <si>
    <t>愛知県一宮市木曽川町門間字大坪１番地</t>
  </si>
  <si>
    <t>株式会社ｈ・Ｔｒａｄｉｎｇ</t>
  </si>
  <si>
    <t>有限会社あおぞら</t>
  </si>
  <si>
    <t>エピクス株式会社</t>
  </si>
  <si>
    <t>合同会社Ｈ２Ｏ</t>
  </si>
  <si>
    <t>合同会社行燈</t>
  </si>
  <si>
    <t>愛知県一宮市千秋町塩尻字山王７番地５</t>
  </si>
  <si>
    <t>株式会社Lead U</t>
  </si>
  <si>
    <t>株式会社ＵＭＳ</t>
  </si>
  <si>
    <t>株式会社Ｚｅａｌ</t>
  </si>
  <si>
    <t>株式会社Ｌｉａｎ</t>
  </si>
  <si>
    <t>株式会社Ｊｕｓｔｒｉｇｈｔ</t>
  </si>
  <si>
    <t>ＧＯＯＤ　ＡＩＤ株式会社</t>
  </si>
  <si>
    <t>株式会社ロングライフ</t>
  </si>
  <si>
    <t>株式会社Pot　five</t>
  </si>
  <si>
    <t>株式会社NANA</t>
  </si>
  <si>
    <t>特定非営利活動法人和来</t>
  </si>
  <si>
    <t>株式会社安心生活．com</t>
  </si>
  <si>
    <t>株式会社安心生活.com</t>
  </si>
  <si>
    <t>株式会社ＨＫｈｏｕｓｅ</t>
  </si>
  <si>
    <t>愛知県高齢者生活協同組合</t>
  </si>
  <si>
    <t>株式会社テクノPLUS</t>
  </si>
  <si>
    <t>株式会社幸せの和ふれあい</t>
  </si>
  <si>
    <t>合同会社ficata</t>
  </si>
  <si>
    <t>株式会社グリーントラスト</t>
  </si>
  <si>
    <t>株式会社福志</t>
  </si>
  <si>
    <t>合同会社もみの木</t>
  </si>
  <si>
    <t>小澤紡績株式会社</t>
  </si>
  <si>
    <t>一般社団法人木漏れ日</t>
  </si>
  <si>
    <t>愛知県名古屋市北区金城三丁目３番１３号</t>
  </si>
  <si>
    <t>愛知県一宮市浅野字古屋敷４９番地</t>
  </si>
  <si>
    <t>愛知県名古屋市中区平和二丁目２番３６号</t>
  </si>
  <si>
    <t>愛知県一宮市桜一丁目９番９号</t>
  </si>
  <si>
    <t>愛知県一宮市大和町南高井字江北８番地</t>
  </si>
  <si>
    <t>愛知県一宮市今伊勢町宮後字宮代９番地１</t>
  </si>
  <si>
    <t>申請法人数：111</t>
    <rPh sb="0" eb="2">
      <t>シンセイ</t>
    </rPh>
    <rPh sb="2" eb="4">
      <t>ホウジン</t>
    </rPh>
    <rPh sb="4" eb="5">
      <t>スウ</t>
    </rPh>
    <phoneticPr fontId="1"/>
  </si>
  <si>
    <t>申請率：66.0％</t>
    <rPh sb="0" eb="2">
      <t>シンセイ</t>
    </rPh>
    <rPh sb="2" eb="3">
      <t>リツ</t>
    </rPh>
    <phoneticPr fontId="1"/>
  </si>
  <si>
    <t>交付金額：3,696,000円（3,696千円）</t>
    <rPh sb="0" eb="2">
      <t>コウフ</t>
    </rPh>
    <rPh sb="2" eb="4">
      <t>キンガク</t>
    </rPh>
    <rPh sb="14" eb="15">
      <t>エン</t>
    </rPh>
    <rPh sb="21" eb="22">
      <t>セン</t>
    </rPh>
    <rPh sb="22" eb="23">
      <t>エン</t>
    </rPh>
    <phoneticPr fontId="1"/>
  </si>
  <si>
    <t>一宮市介護サービス事業所（訪問等）光熱費高騰対策支援金交付要綱に掲げる要件をすべて満たし、当該申請書の申請内容に相違ありません。本支援金交付に関する調査があった場合には、調査に協力し、支援金を返還する必要があった場合にはこれに応じます。</t>
    <rPh sb="27" eb="29">
      <t>コウフ</t>
    </rPh>
    <rPh sb="29" eb="31">
      <t>ヨウコウ</t>
    </rPh>
    <rPh sb="32" eb="33">
      <t>カカ</t>
    </rPh>
    <rPh sb="35" eb="37">
      <t>ヨウケン</t>
    </rPh>
    <rPh sb="41" eb="42">
      <t>ミ</t>
    </rPh>
    <rPh sb="64" eb="65">
      <t>ホン</t>
    </rPh>
    <rPh sb="65" eb="68">
      <t>シエンキン</t>
    </rPh>
    <rPh sb="68" eb="70">
      <t>コウフ</t>
    </rPh>
    <rPh sb="71" eb="72">
      <t>カン</t>
    </rPh>
    <rPh sb="74" eb="76">
      <t>チョウサ</t>
    </rPh>
    <rPh sb="80" eb="82">
      <t>バアイ</t>
    </rPh>
    <rPh sb="85" eb="87">
      <t>チョウサ</t>
    </rPh>
    <rPh sb="88" eb="90">
      <t>キョウリョク</t>
    </rPh>
    <rPh sb="92" eb="95">
      <t>シエンキン</t>
    </rPh>
    <rPh sb="96" eb="98">
      <t>ヘンカン</t>
    </rPh>
    <rPh sb="100" eb="102">
      <t>ヒツヨウ</t>
    </rPh>
    <rPh sb="106" eb="108">
      <t>バアイ</t>
    </rPh>
    <rPh sb="113" eb="114">
      <t>オウ</t>
    </rPh>
    <phoneticPr fontId="1"/>
  </si>
  <si>
    <t>ここにコピー</t>
  </si>
  <si>
    <t>ここにコピー</t>
    <phoneticPr fontId="1"/>
  </si>
  <si>
    <t>【申請状況（R4年度）】</t>
    <rPh sb="1" eb="3">
      <t>シンセイ</t>
    </rPh>
    <rPh sb="3" eb="5">
      <t>ジョウキョウ</t>
    </rPh>
    <rPh sb="8" eb="10">
      <t>ネンド</t>
    </rPh>
    <phoneticPr fontId="1"/>
  </si>
  <si>
    <t>【申請状況（R5年度上半期）】</t>
    <rPh sb="1" eb="3">
      <t>シンセイ</t>
    </rPh>
    <rPh sb="3" eb="5">
      <t>ジョウキョウ</t>
    </rPh>
    <rPh sb="8" eb="10">
      <t>ネンド</t>
    </rPh>
    <rPh sb="10" eb="13">
      <t>カミハンキ</t>
    </rPh>
    <phoneticPr fontId="1"/>
  </si>
  <si>
    <t>【申請状況（R5年度下半期）】</t>
    <rPh sb="1" eb="3">
      <t>シンセイ</t>
    </rPh>
    <rPh sb="3" eb="5">
      <t>ジョウキョウ</t>
    </rPh>
    <rPh sb="8" eb="10">
      <t>ネンド</t>
    </rPh>
    <rPh sb="10" eb="13">
      <t>シモハンキ</t>
    </rPh>
    <phoneticPr fontId="1"/>
  </si>
  <si>
    <t>石井</t>
    <rPh sb="0" eb="2">
      <t>イシイ</t>
    </rPh>
    <phoneticPr fontId="1"/>
  </si>
  <si>
    <t>加藤</t>
    <rPh sb="0" eb="2">
      <t>カトウ</t>
    </rPh>
    <phoneticPr fontId="1"/>
  </si>
  <si>
    <t>坂</t>
    <rPh sb="0" eb="1">
      <t>バン</t>
    </rPh>
    <phoneticPr fontId="1"/>
  </si>
  <si>
    <t>医療法人</t>
  </si>
  <si>
    <t>イリョウホウジンアイレイカイ</t>
  </si>
  <si>
    <t>491-0871</t>
  </si>
  <si>
    <t>イリョウホウジンイクトクカイ</t>
  </si>
  <si>
    <t>491-0804</t>
  </si>
  <si>
    <t>イリョウホウジンオワリケンユウカイ</t>
  </si>
  <si>
    <t>491-0815</t>
  </si>
  <si>
    <t>イリョウホウジンコウユウカイ</t>
  </si>
  <si>
    <t>491-0013</t>
  </si>
  <si>
    <t>愛知県一宮市北小渕字道上55番地１</t>
  </si>
  <si>
    <t>イリョウホウジンショウジュカイ</t>
  </si>
  <si>
    <t>494-0001</t>
  </si>
  <si>
    <t>愛知県一宮市開明東沼85番地</t>
  </si>
  <si>
    <t>イリョウホウジンジンセイカイ</t>
  </si>
  <si>
    <t>491-0114</t>
  </si>
  <si>
    <t>愛知県一宮市浅井町江森字楼光寺13番地</t>
  </si>
  <si>
    <t>イリョウホウジンセイリュウカイ</t>
  </si>
  <si>
    <t>493-0005</t>
  </si>
  <si>
    <t>愛知県一宮市木曽川町里小牧野方170</t>
  </si>
  <si>
    <t>イリョウホウジンタイゲンカイ</t>
  </si>
  <si>
    <t>494-0008</t>
  </si>
  <si>
    <t>イリョウホウジンタニザイタククリニック</t>
  </si>
  <si>
    <t>491-0918</t>
  </si>
  <si>
    <t>愛知県一宮市末広一丁目３番18号　ファンタジアビル２Ｆ</t>
  </si>
  <si>
    <t>医療法人ふじのはな</t>
  </si>
  <si>
    <t>イリョウホウジンフジノハナ</t>
  </si>
  <si>
    <t>491-0015</t>
  </si>
  <si>
    <t>愛知県一宮市大赤見字鷺目38番地</t>
  </si>
  <si>
    <t>イリョウホウジンマツバラクリニック</t>
  </si>
  <si>
    <t>愛知県一宮市木曽川町里小牧字東蒲原15</t>
  </si>
  <si>
    <t>イリョウホウジンモリチュウオウクリニック</t>
  </si>
  <si>
    <t>491-0362</t>
  </si>
  <si>
    <t>愛知県一宮市萩原町西宮重字東光堂18番地</t>
  </si>
  <si>
    <t>イリョウホウジンライコウカイ</t>
  </si>
  <si>
    <t>491-0104</t>
  </si>
  <si>
    <t>愛知県一宮市浅井町小日比野字新太15番地</t>
  </si>
  <si>
    <t>一般社団法人</t>
  </si>
  <si>
    <t>イッパンシャダンホウジンコモレビ</t>
  </si>
  <si>
    <t>491-0073</t>
  </si>
  <si>
    <t>愛知県一宮市高畑町一丁目18番地4</t>
  </si>
  <si>
    <t>イッパンシャダンホウジンワガンノワ</t>
  </si>
  <si>
    <t>484-0861</t>
  </si>
  <si>
    <t>愛知県犬山市若宮68番地４</t>
  </si>
  <si>
    <t>株式会社</t>
  </si>
  <si>
    <t>アースサポートカブシキガイシャ</t>
  </si>
  <si>
    <t>151-0071</t>
  </si>
  <si>
    <t>東京都渋谷区本町一丁目４番14号</t>
  </si>
  <si>
    <t>アームスプロジェクトカブシキガイシャ</t>
  </si>
  <si>
    <t>460-0008</t>
  </si>
  <si>
    <t>愛知県名古屋市中区栄四丁目1番8号</t>
  </si>
  <si>
    <t>アサヒサンクリーンカブシキガイシャ</t>
  </si>
  <si>
    <t>420-0064</t>
  </si>
  <si>
    <t>エピクスカブシキガイシャ</t>
  </si>
  <si>
    <t>491-0862</t>
  </si>
  <si>
    <t>愛知県一宮市緑四丁目10番25号</t>
  </si>
  <si>
    <t>オザワボウセキカブシキガイシャ</t>
  </si>
  <si>
    <t>491-0931</t>
  </si>
  <si>
    <t>愛知県一宮市大和町馬引乾出17番地</t>
  </si>
  <si>
    <t>カブシキガイシャアイアンジュウ</t>
  </si>
  <si>
    <t>518-0033</t>
  </si>
  <si>
    <t>三重県伊賀市大野木2112番地28</t>
  </si>
  <si>
    <t>カブシキガイシャアバンセライフサポート</t>
  </si>
  <si>
    <t>491-0912</t>
  </si>
  <si>
    <t>愛知県一宮市新生三丁目9番1号</t>
  </si>
  <si>
    <t>カブシキガイシャアルファカイゴサービス</t>
  </si>
  <si>
    <t>491-0882</t>
  </si>
  <si>
    <t>愛知県一宮市相生一丁目７番１号エスポワールヴァン</t>
  </si>
  <si>
    <t>カブシキガイシャアンシンセイカツドットコム</t>
  </si>
  <si>
    <t>491-0831</t>
  </si>
  <si>
    <t>愛知県一宮市森本五丁目15番地９号　森本ビル３階</t>
  </si>
  <si>
    <t>株式会社アンビス</t>
  </si>
  <si>
    <t>カブシキガイシャアンビス</t>
  </si>
  <si>
    <t>104-0031</t>
  </si>
  <si>
    <t>東京都中央区京橋一丁目6番1号</t>
  </si>
  <si>
    <t>カブシキガイシャイチノミヤフクシサポート</t>
  </si>
  <si>
    <t>491-0908</t>
  </si>
  <si>
    <t>愛知県一宮市深坪町33－２</t>
  </si>
  <si>
    <t>株式会社一宮訪問看護ステーション</t>
  </si>
  <si>
    <t>カブシキガイシャイチノミヤホウモンカンゴステーション</t>
  </si>
  <si>
    <t>491-0064</t>
  </si>
  <si>
    <t>愛知県一宮市宮西通七丁目3番地3クリーンハイツ宮西202号室</t>
  </si>
  <si>
    <t>カブシキガイシャイノベル</t>
  </si>
  <si>
    <t>465-0093</t>
  </si>
  <si>
    <t>愛知県名古屋市名東区一社一丁目79番地第六名昭ビル3階</t>
  </si>
  <si>
    <t>カブシキガイシャウェルネス</t>
  </si>
  <si>
    <t>491-0057</t>
  </si>
  <si>
    <t>愛知県一宮市今伊勢町宮後午新田下筬23－１</t>
  </si>
  <si>
    <t>カブシキガイシャウェルフェアスズラン</t>
  </si>
  <si>
    <t>463-0079</t>
  </si>
  <si>
    <t>愛知県名古屋市守山区幸心三丁目1202番地</t>
  </si>
  <si>
    <t>カブシキガイシャウルトラス</t>
  </si>
  <si>
    <t>カブシキガイシャエイチケイハウス</t>
  </si>
  <si>
    <t>494-0005</t>
  </si>
  <si>
    <t>愛知県一宮市西五城字起境22番地3</t>
  </si>
  <si>
    <t>カブシキガイシャエイチトレイディング</t>
  </si>
  <si>
    <t>493-0002</t>
  </si>
  <si>
    <t>カブシキガイシャエスケアメイト</t>
  </si>
  <si>
    <t>111-0053</t>
  </si>
  <si>
    <t>東京都台東区浅草橋五丁目３番２号　秋葉原スクエアビル５階</t>
  </si>
  <si>
    <t>カブシキガイシャエターナル</t>
  </si>
  <si>
    <t>491-0851</t>
  </si>
  <si>
    <t>愛知県一宮市大江一丁目３番12号</t>
  </si>
  <si>
    <t>カブシキガイシャエヌフィールド</t>
  </si>
  <si>
    <t>530-0004</t>
  </si>
  <si>
    <t>大阪府大阪市北区堂島浜一丁目４番４号　アクア堂島東館</t>
  </si>
  <si>
    <t>カブシキガイシャオフィスシンセリティ</t>
  </si>
  <si>
    <t>491-0925</t>
  </si>
  <si>
    <t>カブシキガイシャグリーントラスト</t>
  </si>
  <si>
    <t>491-0132</t>
  </si>
  <si>
    <t>愛知県一宮市大毛字小松寺東59番地１</t>
  </si>
  <si>
    <t>カブシキガイシャクルールオワリ</t>
  </si>
  <si>
    <t>460-0002</t>
  </si>
  <si>
    <t>愛知県名古屋市中区丸の内三丁目20番９号　三晃社ビル３階</t>
  </si>
  <si>
    <t>カブシキガイシャグレースケア</t>
  </si>
  <si>
    <t>491-0934</t>
  </si>
  <si>
    <t>愛知県一宮市大和町苅安賀地蔵前36番地</t>
  </si>
  <si>
    <t>株式会社ケア21</t>
  </si>
  <si>
    <t>カブシキガイシャケアニジュウイチ</t>
  </si>
  <si>
    <t>530-0003</t>
  </si>
  <si>
    <t>大阪府大阪市北区堂島二丁目2番2号</t>
  </si>
  <si>
    <t>カブシキガイシャケイ</t>
  </si>
  <si>
    <t>愛知県一宮市開明桝井戸79番地</t>
  </si>
  <si>
    <t>カブシキガイシャケンライフケア</t>
  </si>
  <si>
    <t>491-0861</t>
  </si>
  <si>
    <t>愛知県一宮市泉二丁目１番１号</t>
  </si>
  <si>
    <t>カブシキガイシャコウセイ</t>
  </si>
  <si>
    <t>491-0858</t>
  </si>
  <si>
    <t>愛知県一宮市栄一丁目6番8号</t>
  </si>
  <si>
    <t>カブシキガイシャココネ</t>
  </si>
  <si>
    <t>愛知県一宮市大和町苅安賀字伝治越６番地</t>
  </si>
  <si>
    <t>カブシキガイシャサニーオーク</t>
  </si>
  <si>
    <t>634-0004</t>
  </si>
  <si>
    <t>奈良県橿原市木原町26番１　サニーオーク２階100号室</t>
  </si>
  <si>
    <t>カブシキガイシャサポートテラス</t>
  </si>
  <si>
    <t>愛知県一宮市深坪町32番２</t>
  </si>
  <si>
    <t>カブシキガイシャシアワセノワフレアイ</t>
  </si>
  <si>
    <t>491-0859</t>
  </si>
  <si>
    <t>愛知県一宮市本町四丁目19番24号</t>
  </si>
  <si>
    <t>カブシキガイシャジール</t>
  </si>
  <si>
    <t>493-0001</t>
  </si>
  <si>
    <t>愛知県一宮市木曽川町黒田七ノ通り268番地１　グランディー木曽川１Ｇ号室</t>
  </si>
  <si>
    <t>カブシキガイシャジャストライト</t>
  </si>
  <si>
    <t>愛知県一宮市開明字西出３７番地７</t>
  </si>
  <si>
    <t>株式会社シンシア</t>
  </si>
  <si>
    <t>カブシキガイシャシンシア</t>
  </si>
  <si>
    <t>484-0894</t>
  </si>
  <si>
    <t>愛知県犬山市羽黒字大見下１番地1</t>
  </si>
  <si>
    <t>株式会社スタッフシュウエイ</t>
  </si>
  <si>
    <t>カブシキガイシャスタッフシュウエイ</t>
  </si>
  <si>
    <t>476-0002</t>
  </si>
  <si>
    <t>愛知県東海市名和町後酉19番地</t>
  </si>
  <si>
    <t>カブシキガイシャツクシ</t>
  </si>
  <si>
    <t>491-0141</t>
  </si>
  <si>
    <t>愛知県一宮市浅井町黒岩字郷西43番地</t>
  </si>
  <si>
    <t>カブシキガイシャティーエスアイ</t>
  </si>
  <si>
    <t>615-8074</t>
  </si>
  <si>
    <t>京都府京都市西京区桂南巽町75番地４</t>
  </si>
  <si>
    <t>カブシキガイシャティーケア</t>
  </si>
  <si>
    <t>491-0024</t>
  </si>
  <si>
    <t>愛知県一宮市富士二丁目10番20号</t>
  </si>
  <si>
    <t>カブシキガイシャテクノプラス</t>
  </si>
  <si>
    <t>462-0847</t>
  </si>
  <si>
    <t>カブシキガイシャナナ</t>
  </si>
  <si>
    <t>491-0352</t>
  </si>
  <si>
    <t>愛知県一宮市萩原町富田方字西出14番地</t>
  </si>
  <si>
    <t>カブシキガイシャナナイロ</t>
  </si>
  <si>
    <t>491-0201</t>
  </si>
  <si>
    <t>愛知県一宮市奥町字下口西96番地１　グラン・コート一宮奥町706号</t>
  </si>
  <si>
    <t>株式会社虹のひかり</t>
  </si>
  <si>
    <t>カブシキガイシャニジノヒカリ</t>
  </si>
  <si>
    <t>491-0043</t>
  </si>
  <si>
    <t>愛知県一宮市真清田二丁目4番19号</t>
  </si>
  <si>
    <t>カブシキガイシャニチイガッカン</t>
  </si>
  <si>
    <t>101-0062</t>
  </si>
  <si>
    <t>東京都千代田区神田駿河台四丁目6番地</t>
  </si>
  <si>
    <t>カブシキガイシャニッケケアサービス</t>
  </si>
  <si>
    <t>491-0053</t>
  </si>
  <si>
    <t>愛知県一宮市今伊勢町本神戸字前畑１</t>
  </si>
  <si>
    <t>カブシキガイシャニホンエルダリーケアサービス</t>
  </si>
  <si>
    <t>108-6212</t>
  </si>
  <si>
    <t>東京都港区港南二丁目15番3号　品川インターシティC棟12階</t>
  </si>
  <si>
    <t>カブシキガイシャネクストドア</t>
  </si>
  <si>
    <t>494-0016</t>
  </si>
  <si>
    <t>愛知県一宮市東加賀野井字江東106番地１</t>
  </si>
  <si>
    <t>カブシキガイシャハッピードリームライフ</t>
  </si>
  <si>
    <t>491-0827</t>
  </si>
  <si>
    <t>愛知県一宮市三ツ井一丁目12番12号　ファミーユＫ・Ｙ２Ｂ号室</t>
  </si>
  <si>
    <t>株式会社バンブー</t>
  </si>
  <si>
    <t>カブシキガイシャバンブー</t>
  </si>
  <si>
    <t>愛知県一宮市三ツ井6丁目2番16-2号</t>
  </si>
  <si>
    <t>カブシキガイシャピコグラム</t>
  </si>
  <si>
    <t>491-0072</t>
  </si>
  <si>
    <t>愛知県一宮市中島通5丁目11番2</t>
  </si>
  <si>
    <t>カブシキガイシャビジョナリー</t>
  </si>
  <si>
    <t>愛知県名古屋市中区栄一丁目18番９号　ＴＰＢビル５階</t>
  </si>
  <si>
    <t>株式会社BISCUSS</t>
  </si>
  <si>
    <t>カブシキガイシャビスカス</t>
  </si>
  <si>
    <t>542-0081</t>
  </si>
  <si>
    <t>大阪府大阪市中央区南船場一丁目11番9号長堀安田ビル6階</t>
  </si>
  <si>
    <t>カブシキガイシャヒャクマ</t>
  </si>
  <si>
    <t>愛知県一宮市相生一丁目４番32号</t>
  </si>
  <si>
    <t>カブシキガイシャピュア</t>
  </si>
  <si>
    <t>愛知県一宮市大赤見下河原1729－４　アサヒコーポラス103号</t>
  </si>
  <si>
    <t>カブシキガイシャファーストナース</t>
  </si>
  <si>
    <t>105-0004</t>
  </si>
  <si>
    <t>東京都港区新橋二丁目１２番１６号　明和ビル４階</t>
  </si>
  <si>
    <t>株式会社フェアープラン</t>
  </si>
  <si>
    <t>カブシキガイシャフェアープラン</t>
  </si>
  <si>
    <t>491-0873</t>
  </si>
  <si>
    <t>愛知県一宮市せんい二丁目5番4</t>
  </si>
  <si>
    <t>カブシキガイシャフクシ</t>
  </si>
  <si>
    <t>491-0351</t>
  </si>
  <si>
    <t>愛知県一宮市萩原町花井方字東天神７番地</t>
  </si>
  <si>
    <t>カブシキガイシャフクシノサト</t>
  </si>
  <si>
    <t>481-0034</t>
  </si>
  <si>
    <t>愛知県北名古屋市北野天神13番地</t>
  </si>
  <si>
    <t>カブシキガイシャブレインエナジー</t>
  </si>
  <si>
    <t>愛知県一宮市東五城字北作野45番地1</t>
  </si>
  <si>
    <t>カブシキガイシャプロアングル</t>
  </si>
  <si>
    <t>491-0874</t>
  </si>
  <si>
    <t>愛知県一宮市馬見塚字長畑3-4　ペティハウスロベリア103</t>
  </si>
  <si>
    <t>カブシキガイシャフロンティア</t>
  </si>
  <si>
    <t>532-0003</t>
  </si>
  <si>
    <t>大阪府大阪市淀川区宮原三丁目5番36号</t>
  </si>
  <si>
    <t>株式会社belle Vie.</t>
  </si>
  <si>
    <t>カブシキガイシャベルビー</t>
  </si>
  <si>
    <t>491-0922</t>
  </si>
  <si>
    <t>愛知県一宮市大和町妙興寺字坊ヶ池19番地1</t>
  </si>
  <si>
    <t>カブシキガイシャホウモンカンゴステーションクリタ</t>
  </si>
  <si>
    <t>491-0917</t>
  </si>
  <si>
    <t>愛知県一宮市昭和二丁目２番８号　アメニティパーク柳下103号室</t>
  </si>
  <si>
    <t>カブシキガイシャホクト</t>
  </si>
  <si>
    <t>愛知県一宮市泉一丁目15番２号</t>
  </si>
  <si>
    <t>カブシキガイシャポットファイブ</t>
  </si>
  <si>
    <t>483-8253</t>
  </si>
  <si>
    <t>愛知県江南市木賀町杉200番地</t>
  </si>
  <si>
    <t>カブシキガイシャホットファミリー</t>
  </si>
  <si>
    <t>483-8202</t>
  </si>
  <si>
    <t>愛知県江南市野白町野白12番地</t>
  </si>
  <si>
    <t>カブシキガイシャポラリスフクシカイ</t>
  </si>
  <si>
    <t>愛知県一宮市萩原町花井方字富田浦12番地</t>
  </si>
  <si>
    <t>カブシキガイシャマルア</t>
  </si>
  <si>
    <t>カブシキガイシャミント</t>
  </si>
  <si>
    <t>491-0063</t>
  </si>
  <si>
    <t>愛知県一宮市常願通八丁目16番地　アレフⅢ106号</t>
  </si>
  <si>
    <t>カブシキガイシャムウミンホーム</t>
  </si>
  <si>
    <t>461-0001</t>
  </si>
  <si>
    <t>愛知県名古屋市東区泉三丁目7番9号</t>
  </si>
  <si>
    <t>カブシキガイシャメロー</t>
  </si>
  <si>
    <t>491-0105</t>
  </si>
  <si>
    <t>愛知県一宮市浅井町大日比野字東出55-5</t>
  </si>
  <si>
    <t>カブシキガイシャモリトー</t>
  </si>
  <si>
    <t>491-0074</t>
  </si>
  <si>
    <t>愛知県一宮市東島町３丁目36番地</t>
  </si>
  <si>
    <t>カブシキガイシャヤワラギ</t>
  </si>
  <si>
    <t>494-0007</t>
  </si>
  <si>
    <t>愛知県一宮市小信中島字西五反田35番地２</t>
  </si>
  <si>
    <t>カブシキガイシャユーエムエス</t>
  </si>
  <si>
    <t>愛知県一宮市開明字畑添42番地４</t>
  </si>
  <si>
    <t>カブシキガイシャユウカイゴ</t>
  </si>
  <si>
    <t>491-0905</t>
  </si>
  <si>
    <t>愛知県一宮市平和三丁目４番地８</t>
  </si>
  <si>
    <t>カブシキガイシャヨウキプロジェクト</t>
  </si>
  <si>
    <t>491-0142</t>
  </si>
  <si>
    <t>愛知県一宮市浅井町河田字西之上16番地</t>
  </si>
  <si>
    <t>カブシキガイシャヨツバカイ</t>
  </si>
  <si>
    <t>491-0824</t>
  </si>
  <si>
    <t>愛知県一宮市丹陽町九日市場字中田87番地5</t>
  </si>
  <si>
    <t>カブシキガイシャライフケア</t>
  </si>
  <si>
    <t>491-0932</t>
  </si>
  <si>
    <t>愛知県一宮市大和町毛受字浜田50番地</t>
  </si>
  <si>
    <t>株式会社ラブドワン</t>
  </si>
  <si>
    <t>カブシキガイシャラブドワン</t>
  </si>
  <si>
    <t>491-0023</t>
  </si>
  <si>
    <t>愛知県一宮市赤見四丁目10番14</t>
  </si>
  <si>
    <t>カブシキガイシャリアン</t>
  </si>
  <si>
    <t>463-0090</t>
  </si>
  <si>
    <t>愛知県名古屋市守山区瀬古東三丁目408番地</t>
  </si>
  <si>
    <t>カブシキガイシャリードユー</t>
  </si>
  <si>
    <t>491-0838</t>
  </si>
  <si>
    <t>愛知県一宮市猿海道2丁目9番19号</t>
  </si>
  <si>
    <t>カブシキガイシャリハビリヨツバ</t>
  </si>
  <si>
    <t>500-8234</t>
  </si>
  <si>
    <t>岐阜県岐阜市芋島5丁目5番地1号</t>
  </si>
  <si>
    <t>カブシキガイシャレーゾンデートル</t>
  </si>
  <si>
    <t>491-0022</t>
  </si>
  <si>
    <t>カブシキガイシャレフア</t>
  </si>
  <si>
    <t>491-0823</t>
  </si>
  <si>
    <t>愛知県一宮市丹陽町五日市場字北浦29番地２</t>
  </si>
  <si>
    <t>カブシキガイシャロジエ</t>
  </si>
  <si>
    <t>491-0062</t>
  </si>
  <si>
    <t>愛知県一宮市西島町四丁目23番地</t>
  </si>
  <si>
    <t>カブシキガイシャロングライフ</t>
  </si>
  <si>
    <t>愛知県一宮市開明字畑添16番地１</t>
  </si>
  <si>
    <t>カブシキガイシャワカバ</t>
  </si>
  <si>
    <t>494-0018</t>
  </si>
  <si>
    <t>愛知県一宮市冨田牛池283番地　ファミールしるふれい１Ａ</t>
  </si>
  <si>
    <t>グッドエイドカブシキガイシャ</t>
  </si>
  <si>
    <t>450-0002</t>
  </si>
  <si>
    <t>愛知県名古屋市中村区名駅1丁目2番4号10階</t>
  </si>
  <si>
    <t>ケアパートナーカブシキガイシャ</t>
  </si>
  <si>
    <t>108-0075</t>
  </si>
  <si>
    <t>東京都港区港南二丁目16番1号品川イーストワンタワー21階</t>
  </si>
  <si>
    <t>ケイアイティーカブシキガイシャ</t>
  </si>
  <si>
    <t>444-0813</t>
  </si>
  <si>
    <t>愛知県岡崎市羽根町字若宮24番地3</t>
  </si>
  <si>
    <t>ゴールドエイジカブシキガイシャ</t>
  </si>
  <si>
    <t>愛知県名古屋市中村区名駅三丁目11番22号　ＩＴ名駅ビル１Ｆ</t>
  </si>
  <si>
    <t>サツキカブシキガイシャ</t>
  </si>
  <si>
    <t>491-0916</t>
  </si>
  <si>
    <t>愛知県一宮市観音寺一丁目９番17号</t>
  </si>
  <si>
    <t>サン・ファイン株式会社</t>
  </si>
  <si>
    <t>サン・ファインカブシキガイシャ</t>
  </si>
  <si>
    <t>491-0903</t>
  </si>
  <si>
    <t>愛知県一宮市八幡5丁目1番108号</t>
  </si>
  <si>
    <t>ステラリンクカブシキガイシャ</t>
  </si>
  <si>
    <t>491-0907</t>
  </si>
  <si>
    <t>愛知県一宮市西出町51番地</t>
  </si>
  <si>
    <t>セレクトエールグループ株式会社</t>
  </si>
  <si>
    <t>セレクトエールグループカブシキガイシャ</t>
  </si>
  <si>
    <t>260-0034</t>
  </si>
  <si>
    <t>千葉県千葉市中央区汐見丘町24番7号　汐見丘ビル1階</t>
  </si>
  <si>
    <t>日本シニアライフ株式会社</t>
  </si>
  <si>
    <t>ニホンシニアライフカブシキガイシャ</t>
  </si>
  <si>
    <t>105-0003</t>
  </si>
  <si>
    <t>東京都港区西新橋三丁目15番12号</t>
  </si>
  <si>
    <t>ニホンライフケアソリューションズカブシキガイシャ</t>
  </si>
  <si>
    <t>454-0981</t>
  </si>
  <si>
    <t>愛知県名古屋市中川区吉津一丁目2109番地</t>
  </si>
  <si>
    <t>パナソニックエイジフリーカブシキガイシャ</t>
  </si>
  <si>
    <t>571-8686</t>
  </si>
  <si>
    <t>大阪府門真市門真1048番地</t>
  </si>
  <si>
    <t>フクシアカブシキガイシャ</t>
  </si>
  <si>
    <t>491-0085</t>
  </si>
  <si>
    <t>愛知県一宮市松山町26番地1</t>
  </si>
  <si>
    <t>ベストリハカブシキガイシャ</t>
  </si>
  <si>
    <t>110-0005</t>
  </si>
  <si>
    <t>東京都台東区上野六丁目16番17　朝日生命上野昭和通ビル6階</t>
  </si>
  <si>
    <t>ラシクフル株式会社</t>
  </si>
  <si>
    <t>ラシクフルカブシキガイシャ</t>
  </si>
  <si>
    <t>465-0042</t>
  </si>
  <si>
    <t>愛知県名古屋市名東区照が丘179番地の1　グランドメゾン藤が丘ヒルズ401号</t>
  </si>
  <si>
    <t>合同会社</t>
  </si>
  <si>
    <t>ゴウドウガイシャアクア</t>
  </si>
  <si>
    <t>愛知県一宮市奥町字内込47番地3コーポ内込102号</t>
  </si>
  <si>
    <t>ゴウドウガイシャアクティブフォアライフ</t>
  </si>
  <si>
    <t>491-0825</t>
  </si>
  <si>
    <t>愛知県一宮市丹陽町外崎郷西726番地1</t>
  </si>
  <si>
    <t>ゴウドウガイシャアミスタカイゴシエンジギョウショ</t>
  </si>
  <si>
    <t>491-0051</t>
  </si>
  <si>
    <t>愛知県一宮市今伊勢町馬寄字郷浦7-1　ニューシティ恵106号</t>
  </si>
  <si>
    <t>ゴウドウガイシャアンドン</t>
  </si>
  <si>
    <t>愛知県一宮市森本一丁目2-21タウニー菱川</t>
  </si>
  <si>
    <t>ゴウドウガイシャウサギトカメ</t>
  </si>
  <si>
    <t>491-0003</t>
  </si>
  <si>
    <t>愛知県一宮市春明字円光寺81番地</t>
  </si>
  <si>
    <t>ゴウドウガイシャエイチツーオー</t>
  </si>
  <si>
    <t>491-0842</t>
  </si>
  <si>
    <t>愛知県一宮市公園通4丁目40番地2　田中ビル201</t>
  </si>
  <si>
    <t>ゴウドウガイシャオト</t>
  </si>
  <si>
    <t>491-0083</t>
  </si>
  <si>
    <t>愛知県一宮市丹羽字六反畑868番地1</t>
  </si>
  <si>
    <t>合同会社オレンジ</t>
  </si>
  <si>
    <t>ゴウドウガイシャオレンジ</t>
  </si>
  <si>
    <t>491-0869</t>
  </si>
  <si>
    <t>愛知県一宮市向山町二丁目22番地1</t>
  </si>
  <si>
    <t>合同会社常照</t>
  </si>
  <si>
    <t>ゴウドウガイシャツネテル</t>
  </si>
  <si>
    <t>494-0002</t>
  </si>
  <si>
    <t>愛知県一宮市篭屋三丁目17番2号</t>
  </si>
  <si>
    <t>ゴウドウガイシャティーティーティー</t>
  </si>
  <si>
    <t>愛知県一宮市末広一丁目５番23号　末広パークハイツ103号室</t>
  </si>
  <si>
    <t>合同会社花水木</t>
  </si>
  <si>
    <t>ゴウドウガイシャハナミズキ</t>
  </si>
  <si>
    <t>500-8357</t>
  </si>
  <si>
    <t>岐阜県岐阜市六条大溝三丁目5番地9</t>
  </si>
  <si>
    <t>ゴウドウガイシャフィカータ</t>
  </si>
  <si>
    <t>愛知県一宮市今伊勢町本神戸字権現15番地8</t>
  </si>
  <si>
    <t>ゴウドウガイシャフク</t>
  </si>
  <si>
    <t>491-0014</t>
  </si>
  <si>
    <t>愛知県一宮市南小渕字屋敷80番地7</t>
  </si>
  <si>
    <t>ゴウドウガイシャモミノキ</t>
  </si>
  <si>
    <t>愛知県一宮市木曽川町門間字北出6番地</t>
  </si>
  <si>
    <t>ゴウドウガイシャログ</t>
  </si>
  <si>
    <t>愛知県一宮市大和町南高井字野間111番地</t>
  </si>
  <si>
    <t>セセラギゴウドウガイシャ</t>
  </si>
  <si>
    <t>491-0904</t>
  </si>
  <si>
    <t>愛知県一宮市神山一丁目10番1号　神山ビル701号室</t>
  </si>
  <si>
    <t>ティーヘルスケアゴウドウガイシャ</t>
  </si>
  <si>
    <t>愛知県一宮市奥町字宮前45-1</t>
  </si>
  <si>
    <t>マームゴウドウガイシャ</t>
  </si>
  <si>
    <t>456-0053</t>
  </si>
  <si>
    <t>愛知県名古屋市熱田区一番二丁目28番25号サイトビル一階南</t>
  </si>
  <si>
    <t>社会医療法人</t>
  </si>
  <si>
    <t>シャカイイリョウホウジンキョウリョウカイ</t>
  </si>
  <si>
    <t>愛知県一宮市奥町字下口西89番地の１</t>
  </si>
  <si>
    <t>シャカイイリョウホウジンダイユウカイ</t>
  </si>
  <si>
    <t>491-8551</t>
  </si>
  <si>
    <t>社会福祉法人</t>
  </si>
  <si>
    <t>シャカイフクシホウジンアイセイカイ</t>
  </si>
  <si>
    <t>愛知県一宮市丹羽字南屋敷1555番地1</t>
  </si>
  <si>
    <t>シャカイフクシホウジンアイチジケイカイ</t>
  </si>
  <si>
    <t>491-0365</t>
  </si>
  <si>
    <t>シャカイフクシホウジンアサヒフクシカイ</t>
  </si>
  <si>
    <t>494-0012</t>
  </si>
  <si>
    <t>愛知県一宮市明地字西阿古井１番地</t>
  </si>
  <si>
    <t>シャカイフクシホウジンイチノミヤシシャカイフクシキョウギカイ</t>
  </si>
  <si>
    <t>愛知県一宮市栄三丁目1番2号</t>
  </si>
  <si>
    <t>シャカイフクシホウジンキョウリョウカイ</t>
  </si>
  <si>
    <t>愛知県一宮市冨田字流筋1679番地2</t>
  </si>
  <si>
    <t>シャカイフクシホウジンゲンキコトブキカイ</t>
  </si>
  <si>
    <t>491-0121</t>
  </si>
  <si>
    <t>愛知県一宮市島村字六反田60</t>
  </si>
  <si>
    <t>シャカイフクシホウジンコトブキフクシカイ</t>
  </si>
  <si>
    <t>愛知県一宮市末広２丁目20の20</t>
  </si>
  <si>
    <t>シャカイフクシホウジンジウンフクシカイ</t>
  </si>
  <si>
    <t>491-0101</t>
  </si>
  <si>
    <t>愛知県一宮市浅井町尾関字同者138番地</t>
  </si>
  <si>
    <t>シャカイフクシホウジンセイシュウカイ</t>
  </si>
  <si>
    <t>愛知県一宮市木曽川町里小牧字笹原１４８番地</t>
  </si>
  <si>
    <t>シャカイフクシホウジンタンポポフクシカイ</t>
  </si>
  <si>
    <t>491-0801</t>
  </si>
  <si>
    <t>愛知県一宮市千秋町加茂字海戸２２番</t>
  </si>
  <si>
    <t>シャカイフクシホウジンハルオカカイ</t>
  </si>
  <si>
    <t>愛知県一宮市丹陽町九日市場字新猫塚８５番地</t>
  </si>
  <si>
    <t>シャカイフクシホウジンヒジリカイ</t>
  </si>
  <si>
    <t>491-0924</t>
  </si>
  <si>
    <t>愛知県一宮市大和町於保字宮前70番地</t>
  </si>
  <si>
    <t>シャカイフクシホウジンホクシン</t>
  </si>
  <si>
    <t>503-0019</t>
  </si>
  <si>
    <t>岐阜県大垣市北方町二丁目70番１</t>
  </si>
  <si>
    <t>シャカイフクシホウジンライコウカイ</t>
  </si>
  <si>
    <t>愛知県一宮市浅井町黒岩字宮東29番地</t>
  </si>
  <si>
    <t>生協</t>
  </si>
  <si>
    <t>アイチケンコウレイシャセイカツキョウドウクミアイ</t>
  </si>
  <si>
    <t>460-0021</t>
  </si>
  <si>
    <t>特定非営利活動法人</t>
  </si>
  <si>
    <t>トクテイヒエイリカツドウホウジンアイラック</t>
  </si>
  <si>
    <t>491-0837</t>
  </si>
  <si>
    <t>愛知県一宮市多加木３丁目１番11号</t>
  </si>
  <si>
    <t>トクテイヒエイリカツドウホウジンイチノミヤマゴコロ</t>
  </si>
  <si>
    <t>491-0041</t>
  </si>
  <si>
    <t>愛知県一宮市文京一丁目４番６号</t>
  </si>
  <si>
    <t>トクテイヒエイリカツドウホウジンヴィフ</t>
  </si>
  <si>
    <t>494-0004</t>
  </si>
  <si>
    <t>愛知県一宮市北今字地蔵跡39－2</t>
  </si>
  <si>
    <t>トクテイヒエイリカツドウホウジンフレアイサロンサンサンガーデン</t>
  </si>
  <si>
    <t>493-8002</t>
  </si>
  <si>
    <t>愛知県一宮市北方町曽根字虫祭９３番地の１</t>
  </si>
  <si>
    <t>トクテイヒエイリカツドウホウジンラクラク</t>
  </si>
  <si>
    <t>愛知県一宮市丹羽字六反畑867番地６</t>
  </si>
  <si>
    <t>トクテイヒエイリカツドウホウジンワライ</t>
  </si>
  <si>
    <t>愛知県一宮市今伊勢町本神戸字名栗193-3</t>
  </si>
  <si>
    <t>有限会社</t>
  </si>
  <si>
    <t>ノダクウチョウセツビユウゲンガイシャ</t>
  </si>
  <si>
    <t>愛知県一宮市今伊勢町馬寄字西切戸21番地の４</t>
  </si>
  <si>
    <t>マルフクサンギョウユウゲンガイシャ</t>
  </si>
  <si>
    <t>ユウゲンガイシャアオゾラ</t>
  </si>
  <si>
    <t>愛知県一宮市木曽川町黒田字宝光寺5番地22</t>
  </si>
  <si>
    <t>ユウゲンガイシャアサノキシカイゴサービス</t>
  </si>
  <si>
    <t>ユウゲンガイシャアッシュ</t>
  </si>
  <si>
    <t>460-0011</t>
  </si>
  <si>
    <t>愛知県名古屋市中区大須二丁目10番45号　大須ステーションプラザ10階</t>
  </si>
  <si>
    <t>ユウゲンガイシャイワヨシ</t>
  </si>
  <si>
    <t>491-0914</t>
  </si>
  <si>
    <t>愛知県一宮市花池三丁目19番20号　ハイム木村202号</t>
  </si>
  <si>
    <t>ユウゲンガイシャヴィオレットケアサポート</t>
  </si>
  <si>
    <t>494-0003</t>
  </si>
  <si>
    <t>ユウゲンガイシャオワリケンユウサービス</t>
  </si>
  <si>
    <t>ユウゲンガイシャクレイン</t>
  </si>
  <si>
    <t>482-0036</t>
  </si>
  <si>
    <t>愛知県岩倉市西市町無量寺39番地の1</t>
  </si>
  <si>
    <t>ユウゲンガイシャサクラ</t>
  </si>
  <si>
    <t>愛知県一宮市浅井町小日比野字山畑１１３０番地</t>
  </si>
  <si>
    <t>有限会社さくらハーティーケア</t>
  </si>
  <si>
    <t>ユウゲンガイシャサクラハーティーケア</t>
  </si>
  <si>
    <t>愛知県一宮市浅野字居森野84番地</t>
  </si>
  <si>
    <t>ユウゲンガイシャハヤテ</t>
  </si>
  <si>
    <t>愛知県一宮市西島町三丁目36番地3</t>
  </si>
  <si>
    <t>ユウゲンガイシャファーマシーヘルパーイワタ</t>
  </si>
  <si>
    <t>愛知県一宮市赤見４丁目２番20号</t>
  </si>
  <si>
    <t>ユウゲンガイシャプチトマト</t>
  </si>
  <si>
    <t>ユウゲンガイシャユウテンシ</t>
  </si>
  <si>
    <t>491-0865</t>
  </si>
  <si>
    <t>愛知県一宮市印田通三丁目11番地</t>
  </si>
  <si>
    <t>有限会社四つ葉会</t>
  </si>
  <si>
    <t>ユウゲンガイシャヨツバカイ</t>
  </si>
  <si>
    <t>愛知県一宮市赤見四丁目11番17号</t>
  </si>
  <si>
    <t>まつまえ定期巡回ステーション/まつまえヘルパーステーション</t>
  </si>
  <si>
    <t>2392200511/2372206553</t>
  </si>
  <si>
    <t>愛知県一宮市浅野字佐五山６５番地</t>
  </si>
  <si>
    <t>定期巡回・随時対応型訪問介護看護/訪問介護</t>
  </si>
  <si>
    <t>2017/4/1/2024/4/1</t>
  </si>
  <si>
    <t>医療法人　愛礼会　まつまえ訪問看護ステーション/まつまえ居宅介護支援ステーション</t>
  </si>
  <si>
    <t>2362290096/2372201794</t>
  </si>
  <si>
    <t>愛知県一宮市大江二丁目９－11</t>
  </si>
  <si>
    <t>訪問看護/居宅介護支援</t>
  </si>
  <si>
    <t>2005/4/1/2005/4/1</t>
  </si>
  <si>
    <t>医療-01</t>
  </si>
  <si>
    <t>医療法人育德会居宅介護支援事業所紅/医療法人　育德会　訪問看護ステーション　マリア</t>
  </si>
  <si>
    <t>2372200887/2362290385</t>
  </si>
  <si>
    <t>愛知県一宮市千秋町佐野五反田18</t>
  </si>
  <si>
    <t>居宅介護支援/訪問看護</t>
  </si>
  <si>
    <t>2001/8/31/2016/7/1</t>
  </si>
  <si>
    <t>医療-02</t>
  </si>
  <si>
    <t>訪問看護ステーション・ちあき/千秋病院ヘルパーステーション・ちあき/千秋病院介護保険サービスセンター</t>
  </si>
  <si>
    <t>2362290039/2372200531/2372200085</t>
  </si>
  <si>
    <t>愛知県一宮市千秋町塩尻字山王１　千秋病院内</t>
  </si>
  <si>
    <t>訪問看護/訪問介護/居宅介護支援</t>
  </si>
  <si>
    <t>2000/4/1/2000/2/29/1999/7/30</t>
  </si>
  <si>
    <t>老健ちあき訪問リハビリセンター</t>
  </si>
  <si>
    <t>491-0821</t>
  </si>
  <si>
    <t>愛知県一宮市丹陽町重吉新田裏東切1077番１</t>
  </si>
  <si>
    <t>訪問リハビリテーション</t>
  </si>
  <si>
    <t>医療-03</t>
  </si>
  <si>
    <t>介護老人保健施設　サザン一宮/ケアプランセンター　サザン一宮</t>
  </si>
  <si>
    <t>2352280065/2372202313</t>
  </si>
  <si>
    <t>訪問リハビリテーション/居宅介護支援</t>
  </si>
  <si>
    <t>2010/2/1/2006/4/1</t>
  </si>
  <si>
    <t>医療-04</t>
  </si>
  <si>
    <t>ほほえみ訪問介護事業所</t>
  </si>
  <si>
    <t>愛知県一宮市開明字郷中43番</t>
  </si>
  <si>
    <t>訪問介護</t>
  </si>
  <si>
    <t>井上内科クリニック居宅介護支援事業所</t>
  </si>
  <si>
    <t>愛知県一宮市開明字東沼85番地</t>
  </si>
  <si>
    <t>居宅介護支援</t>
  </si>
  <si>
    <t>訪問看護ステーション　ほほえみ</t>
  </si>
  <si>
    <t>愛知県一宮市西五城字中川田18番1</t>
  </si>
  <si>
    <t>訪問看護</t>
  </si>
  <si>
    <t>医療-05</t>
  </si>
  <si>
    <t>いながき居宅介護支援事業所</t>
  </si>
  <si>
    <t>愛知県一宮市浅井町江森楼光寺１３番地</t>
  </si>
  <si>
    <t>医療-06</t>
  </si>
  <si>
    <t>訪問看護　幸の鳥/ケアプランセンター　おむすび/訪問介護ひだまり</t>
  </si>
  <si>
    <t>2362290815/2372205878/2372206280</t>
  </si>
  <si>
    <t>493-8001</t>
  </si>
  <si>
    <t>愛知県一宮市北方町北方字東泉屋郷190</t>
  </si>
  <si>
    <t>訪問看護/居宅介護支援/訪問介護</t>
  </si>
  <si>
    <t>2022/6/1/2021/6/1/2023/4/1</t>
  </si>
  <si>
    <t>医療-07</t>
  </si>
  <si>
    <t>介護相談センター泰玄会/泰玄会訪問看護ステーション</t>
  </si>
  <si>
    <t>2373700042/2363790011</t>
  </si>
  <si>
    <t>愛知県一宮市小信中島字仁井西25の１</t>
  </si>
  <si>
    <t>1999/9/28/2000/4/1</t>
  </si>
  <si>
    <t>医療法人泰玄会　泰玄会老人保健施設</t>
  </si>
  <si>
    <t>愛知県一宮市小信中島字仁井西56番地の３</t>
  </si>
  <si>
    <t>医療法人泰玄会介護老人保健施設みなみ/医療法人泰玄会　訪問看護ステーションみなみ/医療法人泰玄会　介護相談センターみなみ</t>
  </si>
  <si>
    <t>2352280057/2362290724/2372202172</t>
  </si>
  <si>
    <t>494-0014</t>
  </si>
  <si>
    <t>愛知県一宮市上祖父江字小稲葉１番地</t>
  </si>
  <si>
    <t>訪問リハビリテーション/訪問看護/居宅介護支援</t>
  </si>
  <si>
    <t>2024/6/1/2021/10/1/2006/1/1</t>
  </si>
  <si>
    <t>医療-08</t>
  </si>
  <si>
    <t>訪問看護ステーション　温/訪問介護ステーション温-on-</t>
  </si>
  <si>
    <t>2362290609/2372205845</t>
  </si>
  <si>
    <t>愛知県一宮市馬見塚西ノ山26番1</t>
  </si>
  <si>
    <t>訪問看護/訪問介護</t>
  </si>
  <si>
    <t>2019/7/1/2021/5/1</t>
  </si>
  <si>
    <t>医療-09</t>
  </si>
  <si>
    <t>訪問看護ステーションふじのはな</t>
  </si>
  <si>
    <t>愛知県一宮市森本5丁目28番12号</t>
  </si>
  <si>
    <t>医療-10</t>
  </si>
  <si>
    <t>松原クリニック訪問看護ステーション/松原クリニック介護相談センター</t>
  </si>
  <si>
    <t>2362290757/2372206025</t>
  </si>
  <si>
    <t>493-0004</t>
  </si>
  <si>
    <t>愛知県一宮市木曽川町玉ノ井字吉原西119番</t>
  </si>
  <si>
    <t>2022/1/1/2022/2/1</t>
  </si>
  <si>
    <t>松原クリニック　ヘルパーステーション</t>
  </si>
  <si>
    <t>愛知県一宮市木曽川町里小牧字西蒲原200番地</t>
  </si>
  <si>
    <t>医療-11</t>
  </si>
  <si>
    <t>ヴィヴァサポート訪問介護事業所</t>
  </si>
  <si>
    <t>愛知県一宮市萩原町花井方字郷中978番地</t>
  </si>
  <si>
    <t>医療-12</t>
  </si>
  <si>
    <t>医療法人来光会　介護老人保健施設ピエタ/訪問看護ステーション和み/来光会在宅介護相談センター</t>
  </si>
  <si>
    <t>2352280016/2362290054/2372200200</t>
  </si>
  <si>
    <t>491-0103</t>
  </si>
  <si>
    <t>愛知県一宮市浅井町前野字薬師裏53番地</t>
  </si>
  <si>
    <t>2021/10/1/2000/9/29/1999/9/28</t>
  </si>
  <si>
    <t>医療法人来光会エブリデイ在宅介護相談センター</t>
  </si>
  <si>
    <t>491-0927</t>
  </si>
  <si>
    <t>愛知県一宮市大和町戸塚字宮崎西１７－１</t>
  </si>
  <si>
    <t>医療-13</t>
  </si>
  <si>
    <t>木漏れ日居宅介護支援事業所/木漏れ日ケアサポート</t>
  </si>
  <si>
    <t>2372206488/2372206496</t>
  </si>
  <si>
    <t>愛知県一宮市東五城字古川14-1</t>
  </si>
  <si>
    <t>居宅介護支援/訪問介護</t>
  </si>
  <si>
    <t>2024/1/1/2024/2/1</t>
  </si>
  <si>
    <t>一般-01</t>
    <rPh sb="0" eb="2">
      <t>イッパン</t>
    </rPh>
    <phoneticPr fontId="2"/>
  </si>
  <si>
    <t>居宅介護支援事業所　ちいきの介護相談室</t>
  </si>
  <si>
    <t>愛知県一宮市木曽川町黒田字高田68</t>
  </si>
  <si>
    <t>一般-02</t>
    <rPh sb="0" eb="2">
      <t>イッパン</t>
    </rPh>
    <phoneticPr fontId="2"/>
  </si>
  <si>
    <t>アースサポート一宮</t>
  </si>
  <si>
    <t>2372200846/2372202966</t>
  </si>
  <si>
    <t>愛知県一宮市新生三丁目17番12号</t>
  </si>
  <si>
    <t>訪問介護/訪問入浴介護/居宅介護支援</t>
  </si>
  <si>
    <t>2001/6/29/2001/12/14/2009/11/1</t>
  </si>
  <si>
    <t>株式-01</t>
  </si>
  <si>
    <t>ヘルパーステーション　あいらいふ</t>
  </si>
  <si>
    <t>491-0134</t>
  </si>
  <si>
    <t>愛知県一宮市更屋敷字居住35番２</t>
  </si>
  <si>
    <t>株式-02</t>
  </si>
  <si>
    <t>アサヒサンクリーン在宅介護センター一宮</t>
  </si>
  <si>
    <t>愛知県一宮市新生二丁目17番７号</t>
  </si>
  <si>
    <t>訪問入浴介護</t>
  </si>
  <si>
    <t>株式-03</t>
  </si>
  <si>
    <t>緑の家 訪問介護 一宮</t>
  </si>
  <si>
    <t>491-0847</t>
  </si>
  <si>
    <t>愛知県一宮市大和町宮地花池字高見15　クワトロ・プラッツＣ</t>
  </si>
  <si>
    <t>緑の家 福祉用具</t>
  </si>
  <si>
    <t>491-0833</t>
  </si>
  <si>
    <t>愛知県一宮市平島一丁目22番地１号</t>
  </si>
  <si>
    <t>福祉用具貸与</t>
  </si>
  <si>
    <t>株式-04</t>
  </si>
  <si>
    <t>紡の家</t>
  </si>
  <si>
    <t>491-0079</t>
  </si>
  <si>
    <t>愛知県一宮市九品町三丁目18番地1</t>
  </si>
  <si>
    <t>株式-05</t>
  </si>
  <si>
    <t>株式会社　愛安住　一宮営業所</t>
  </si>
  <si>
    <t>愛知県一宮市三条賀103番地１</t>
  </si>
  <si>
    <t>株式-06</t>
  </si>
  <si>
    <t>アバンセ介護センター</t>
  </si>
  <si>
    <t>愛知県一宮市新生三丁目10番地21号サンリット一番館101号</t>
  </si>
  <si>
    <t>アバンセ介護センター居宅介護支援事業所/アバンセ介護センター福祉用具</t>
  </si>
  <si>
    <t>2372201950/2372203022</t>
  </si>
  <si>
    <t>居宅介護支援/福祉用具貸与</t>
  </si>
  <si>
    <t>2005/6/1/2010/4/1</t>
  </si>
  <si>
    <t>株式-07</t>
  </si>
  <si>
    <t>アルファ介護サービス</t>
  </si>
  <si>
    <t>愛知県一宮市西島町一丁目１８番　あるふぁの家</t>
  </si>
  <si>
    <t>アルファ介護サービス森本センター</t>
  </si>
  <si>
    <t>愛知県一宮市相生一丁目７番１　エスポワールヴァン202号</t>
  </si>
  <si>
    <t>株式-08</t>
  </si>
  <si>
    <t>訪問介護センターさふらん一宮北</t>
  </si>
  <si>
    <t>愛知県一宮市奥町字三出24番地４　Chez Vour 101号室</t>
  </si>
  <si>
    <t>訪問介護センターさふらん一宮</t>
  </si>
  <si>
    <t>愛知県一宮市森本五丁目15番９号　森本ビル３階</t>
  </si>
  <si>
    <t>株式-09</t>
  </si>
  <si>
    <t>医心館 訪問看護ステーション 一宮/医心館 訪問介護ステーション 一宮</t>
  </si>
  <si>
    <t>2362291029/2372206595</t>
  </si>
  <si>
    <t>愛知県一宮市緑5丁目1番14号</t>
  </si>
  <si>
    <t>2024/6/1/2024/6/1</t>
  </si>
  <si>
    <t>株式-10</t>
  </si>
  <si>
    <t>株式-11</t>
  </si>
  <si>
    <t>一宮訪問看護ステーション</t>
  </si>
  <si>
    <t>愛知県一宮市宮西通7丁目3番地3クリーンハイツ宮西202号室</t>
  </si>
  <si>
    <t>株式-12</t>
  </si>
  <si>
    <t>訪問看護ステーションルーチェ一宮/福祉相談窓口アイリス/ヘルパーステーション笑咲</t>
  </si>
  <si>
    <t>2362291094/2372206686/2372205662</t>
  </si>
  <si>
    <t>愛知県一宮市相生1丁目4-9　インデンスフォーラム103</t>
  </si>
  <si>
    <t>2025/3/1/2025/3/1/2020/10/1</t>
  </si>
  <si>
    <t>株式-13</t>
  </si>
  <si>
    <t>ｉ（あい）訪問介護ステーション</t>
  </si>
  <si>
    <t>株式-14</t>
  </si>
  <si>
    <t>ヘルパーステーションすずらん一宮市</t>
  </si>
  <si>
    <t>愛知県一宮市緑五丁目2番８</t>
  </si>
  <si>
    <t>株式-15</t>
  </si>
  <si>
    <t>緑の家 訪問看護ステーション 一宮/緑の家 けあぷらん 一宮</t>
  </si>
  <si>
    <t>2362290229/2372204103</t>
  </si>
  <si>
    <t>2013/9/1/2014/5/1</t>
  </si>
  <si>
    <t>株式-16</t>
  </si>
  <si>
    <t>ヘルパーステーションとわの杜</t>
  </si>
  <si>
    <t>愛知県一宮市赤見三丁目５番18号　エルシャトー松川Ｂ棟202号</t>
  </si>
  <si>
    <t>株式-17</t>
  </si>
  <si>
    <t>訪問看護ステーションライム</t>
  </si>
  <si>
    <t>愛知県一宮市今伊勢町馬寄字西流39－１　メゾンシルク202</t>
  </si>
  <si>
    <t>かんな介護支援センター</t>
  </si>
  <si>
    <t>愛知県一宮市千秋町加茂上向５</t>
  </si>
  <si>
    <t>ヘルパーハウスあっしゅ</t>
  </si>
  <si>
    <t>愛知県一宮市木曽川町門間南屋敷3632-1　アネックスⅡ101号</t>
  </si>
  <si>
    <t>株式-18</t>
  </si>
  <si>
    <t>エスケアステーション開明　居宅介護支援</t>
  </si>
  <si>
    <t>愛知県一宮市開明下上免32</t>
  </si>
  <si>
    <t>株式-19</t>
  </si>
  <si>
    <t>愛一宮介護ステーション</t>
  </si>
  <si>
    <t>株式-20</t>
  </si>
  <si>
    <t>訪問看護ステーション　デューン一宮</t>
  </si>
  <si>
    <t>愛知県一宮市真清田一丁目３番18号　グロリアス本町１階</t>
  </si>
  <si>
    <t>株式-21</t>
  </si>
  <si>
    <t>訪問介護ステーションやまと/居宅介護支援センター　やまと</t>
  </si>
  <si>
    <t>2372201885/2372201901</t>
  </si>
  <si>
    <t>訪問介護/居宅介護支援</t>
  </si>
  <si>
    <t>株式-22</t>
  </si>
  <si>
    <t>かえる訪問介護</t>
  </si>
  <si>
    <t>株式-23</t>
  </si>
  <si>
    <t>クルール一宮</t>
  </si>
  <si>
    <t>愛知県一宮市浅井町大日比野蛹野2122番１</t>
  </si>
  <si>
    <t>株式-24</t>
  </si>
  <si>
    <t>愛知県一宮市大和町苅安賀地蔵前36番地　サンエクセル103</t>
  </si>
  <si>
    <t>株式-25</t>
  </si>
  <si>
    <t>ケア21尾張一宮</t>
  </si>
  <si>
    <t>491-0852</t>
  </si>
  <si>
    <t>愛知県一宮市大志2丁目4-1　名鉄東一宮ハイツ1階101号室</t>
  </si>
  <si>
    <t>株式-26</t>
  </si>
  <si>
    <t>訪問介護ステーション　える/訪問看護ステーション　える</t>
  </si>
  <si>
    <t>2372205258/2362290559</t>
  </si>
  <si>
    <t>愛知県一宮市開明字馬保里59－１　メゾンマイルド105号</t>
  </si>
  <si>
    <t>訪問介護/訪問看護</t>
  </si>
  <si>
    <t>株式-27</t>
  </si>
  <si>
    <t>ケアプランセンター友/訪問介護センター　友</t>
  </si>
  <si>
    <t>2372203857/2372203915</t>
  </si>
  <si>
    <t>491-0045</t>
  </si>
  <si>
    <t>愛知県一宮市音羽三丁目８番８号</t>
  </si>
  <si>
    <t>はごろも</t>
  </si>
  <si>
    <t>株式-28</t>
  </si>
  <si>
    <t>煌星メディカルサービス</t>
  </si>
  <si>
    <t>愛知県一宮市栄１丁目６番８号</t>
  </si>
  <si>
    <t>訪問看護ステーション煌煌/訪問介護ステーション煌煌</t>
  </si>
  <si>
    <t>2362290740/2372206314</t>
  </si>
  <si>
    <t>愛知県一宮市大和町馬引郷未申2285番地</t>
  </si>
  <si>
    <t>2021/12/1/2023/4/1</t>
  </si>
  <si>
    <t>ケアプランセンターきらり</t>
  </si>
  <si>
    <t>493-0007</t>
  </si>
  <si>
    <t>愛知県一宮市木曽川町外割田字東郷中86-2　グランドールYK403</t>
  </si>
  <si>
    <t>株式-29</t>
  </si>
  <si>
    <t>訪問介護　ここね</t>
  </si>
  <si>
    <t>株式-30</t>
  </si>
  <si>
    <t>訪問介護ステーション　ティエール・一宮天王</t>
  </si>
  <si>
    <t>491-0046</t>
  </si>
  <si>
    <t>愛知県一宮市天王三丁目５番７号</t>
  </si>
  <si>
    <t>株式-31</t>
  </si>
  <si>
    <t>ヘルパーステーション　サポート</t>
  </si>
  <si>
    <t>愛知県一宮市開明字東石亀44番</t>
  </si>
  <si>
    <t>訪問看護ステーション　サポート</t>
  </si>
  <si>
    <t>株式-32</t>
  </si>
  <si>
    <t>幸せの和ケアステーション</t>
  </si>
  <si>
    <t>株式-33</t>
  </si>
  <si>
    <t>訪問看護ステーション　想～ｓou～/ヘルパーステーション　結～yui～</t>
  </si>
  <si>
    <t>2362290336/2372206413</t>
  </si>
  <si>
    <t>愛知県一宮市木曽川町黒田七ノ通り268番地１　グランディー木曽川１G号室</t>
  </si>
  <si>
    <t>2015/11/1/2023/9/1</t>
  </si>
  <si>
    <t>株式-34</t>
  </si>
  <si>
    <t>訪問看護ステーション　うさんぽ</t>
  </si>
  <si>
    <t>愛知県一宮市三条字安17番地　ハーモニーセブン　１Ｅ</t>
  </si>
  <si>
    <t>株式-35</t>
  </si>
  <si>
    <t>訪問看護ステーション　いっぽ</t>
  </si>
  <si>
    <t>愛知県一宮市相生1丁目６番20号　シャインY</t>
  </si>
  <si>
    <t>株式-36</t>
  </si>
  <si>
    <t>アクア一宮訪問看護/アクア一宮訪問介護</t>
  </si>
  <si>
    <t>2362290989/2372206512</t>
  </si>
  <si>
    <t>494-0006</t>
  </si>
  <si>
    <t>愛知県一宮市起字西生出84番</t>
  </si>
  <si>
    <t>株式-37</t>
  </si>
  <si>
    <t>訪問看護ステーション　まりも</t>
  </si>
  <si>
    <t>株式-38</t>
  </si>
  <si>
    <t>ケアステーションあんじぇす一宮奥町</t>
  </si>
  <si>
    <t>愛知県一宮市奥町土桶43番</t>
  </si>
  <si>
    <t>株式-39</t>
  </si>
  <si>
    <t>ヘルパーステーションサザン富士</t>
  </si>
  <si>
    <t>株式-40</t>
  </si>
  <si>
    <t>ヘルパーステーションアイラック</t>
  </si>
  <si>
    <t>491-0879</t>
  </si>
  <si>
    <t>愛知県一宮市白旗通一丁目11番地</t>
  </si>
  <si>
    <t>株式-41</t>
  </si>
  <si>
    <t>訪問看護ステーション ASAHI 萩原</t>
  </si>
  <si>
    <t>491-0353</t>
  </si>
  <si>
    <t>愛知県一宮市萩原町萩原字下町28番地</t>
  </si>
  <si>
    <t>株式-42</t>
  </si>
  <si>
    <t>なないろ訪問看護ステーション</t>
  </si>
  <si>
    <t>491-0135</t>
  </si>
  <si>
    <t>愛知県一宮市光明寺字千馬２１１番地１５</t>
  </si>
  <si>
    <t>株式-43</t>
  </si>
  <si>
    <t>訪問看護ステーション　虹のひかり</t>
  </si>
  <si>
    <t>株式-44</t>
  </si>
  <si>
    <t>ニチイケアセンター奥町</t>
  </si>
  <si>
    <t>愛知県一宮市奥町字七丁16番地３</t>
  </si>
  <si>
    <t>ニチイケアセンター一宮</t>
  </si>
  <si>
    <t>2372200291/2372200671</t>
  </si>
  <si>
    <t>愛知県一宮市今伊勢町本神戸字高野池10番地</t>
  </si>
  <si>
    <t>居宅介護支援/訪問介護/訪問入浴介護</t>
  </si>
  <si>
    <t>1999/11/30/2000/2/29/2000/9/29</t>
  </si>
  <si>
    <t>ニチイケアセンター真清田</t>
  </si>
  <si>
    <t>愛知県一宮市真清田１－３－19　グロリアス本町201号</t>
  </si>
  <si>
    <t>ニチイケアセンター尾西</t>
  </si>
  <si>
    <t>愛知県一宮市東五城寺廓266番地５　つぐみ101号</t>
  </si>
  <si>
    <t>ニチイケアセンター木曽川</t>
  </si>
  <si>
    <t>愛知県一宮市木曽川町外割田字北乙五郎90番地</t>
  </si>
  <si>
    <t>株式-45</t>
  </si>
  <si>
    <t>居宅介護支援事業所ケアプラン・ニッケ一宮</t>
  </si>
  <si>
    <t>株式-46</t>
  </si>
  <si>
    <t>にじのさと一宮サービスセンター</t>
  </si>
  <si>
    <t>愛知県一宮市平島一丁目15番１　サン・フォレスト平島102号</t>
  </si>
  <si>
    <t>株式-47</t>
  </si>
  <si>
    <t>訪問介護ステーション　桃李</t>
  </si>
  <si>
    <t>愛知県一宮市高畑町三丁目61番１</t>
  </si>
  <si>
    <t>株式-48</t>
  </si>
  <si>
    <t>訪問看護ステーションハッピーライフ</t>
  </si>
  <si>
    <t>株式-49</t>
  </si>
  <si>
    <t>ヘルパーステーションみらい</t>
  </si>
  <si>
    <t>491-0828</t>
  </si>
  <si>
    <t>愛知県一宮市伝法寺5丁目8番地51</t>
  </si>
  <si>
    <t>株式-50</t>
  </si>
  <si>
    <t>ピコグラム訪問看護ステーション/ピコグラムケアセンター/居宅介護支援センター　ピコグラム</t>
  </si>
  <si>
    <t>2362290062/2372200697/2372202404</t>
  </si>
  <si>
    <t>2000/10/31/2000/10/31/2006/6/1</t>
  </si>
  <si>
    <t>株式-51</t>
  </si>
  <si>
    <t>訪問看護ステーション Alley-oop　ICHINOMIYA</t>
  </si>
  <si>
    <t>愛知県一宮市三条字新15番地１　レインボー三条103</t>
  </si>
  <si>
    <t>HIDAMARI ICHINOMIYA</t>
  </si>
  <si>
    <t>愛知県一宮市小信中島字東鵯平６３番地２</t>
  </si>
  <si>
    <t>株式-52</t>
  </si>
  <si>
    <t>訪問看護ステーションぐらんで一宮</t>
  </si>
  <si>
    <t>491-0071</t>
  </si>
  <si>
    <t>愛知県一宮市長島町1-3</t>
  </si>
  <si>
    <t>株式-53</t>
  </si>
  <si>
    <t>ホームケアさくら/ケアプランさくら</t>
  </si>
  <si>
    <t>2372204566/2372204590</t>
  </si>
  <si>
    <t>491-0845</t>
  </si>
  <si>
    <t>愛知県一宮市下川田町5丁目24-1　第2サンシャインマンション307</t>
  </si>
  <si>
    <t>株式-54</t>
  </si>
  <si>
    <t>訪問介護本舗　ピュア</t>
  </si>
  <si>
    <t>愛知県一宮市大赤見字下河原1729－４　アサヒコーポラス103号</t>
  </si>
  <si>
    <t>株式-55</t>
  </si>
  <si>
    <t>訪問看護ステーションあやめ一宮</t>
  </si>
  <si>
    <t>愛知県一宮市相生一丁目７番１号　エスポワールヴァン205号室</t>
  </si>
  <si>
    <t>株式-56</t>
  </si>
  <si>
    <t>ほまれ訪問看護一宮店</t>
  </si>
  <si>
    <t>愛知県一宮市丹陽町九日市場字高砂2606　スイートアリッサムB棟　G1号室</t>
  </si>
  <si>
    <t>株式-57</t>
  </si>
  <si>
    <t>訪問介護　ほのぼの</t>
  </si>
  <si>
    <t>愛知県一宮市浅野字青石62　総合不動産建設ビル301号</t>
  </si>
  <si>
    <t>株式-58</t>
  </si>
  <si>
    <t>株式会社福祉の里　一宮営業所</t>
  </si>
  <si>
    <t>愛知県一宮市奥町字神田69番地1</t>
  </si>
  <si>
    <t>株式-59</t>
  </si>
  <si>
    <t>訪問看護の青空一宮/訪問介護の青空一宮</t>
  </si>
  <si>
    <t>2362290526/2372205225</t>
  </si>
  <si>
    <t>愛知県一宮市東五城字北作野45番地１</t>
  </si>
  <si>
    <t>株式-60</t>
  </si>
  <si>
    <t>友愛ケアサービス</t>
  </si>
  <si>
    <t>株式-61</t>
  </si>
  <si>
    <t>株式会社フロンティア　一宮営業所</t>
  </si>
  <si>
    <t>愛知県一宮市富士3丁目10-15</t>
  </si>
  <si>
    <t>株式-62</t>
  </si>
  <si>
    <t>あいなす訪問看護ステーション</t>
  </si>
  <si>
    <t>株式-63</t>
  </si>
  <si>
    <t>訪問看護ステーション・くりた</t>
  </si>
  <si>
    <t>株式-64</t>
  </si>
  <si>
    <t>ほくと訪問看護ステーション/ほくとケアプランセンター/ほくと訪問介護ステーション</t>
  </si>
  <si>
    <t>2362290450/2372204749/2372204905</t>
  </si>
  <si>
    <t>愛知県一宮市泉一丁目15番2号</t>
  </si>
  <si>
    <t>2017/4/1/2016/7/1/2017/3/1</t>
  </si>
  <si>
    <t>株式-65</t>
  </si>
  <si>
    <t>訪問看護ステーション まぁとと一宮</t>
  </si>
  <si>
    <t>491-0034</t>
  </si>
  <si>
    <t>愛知県一宮市浜町5丁目13番　ことぶき住宅ビル2階</t>
  </si>
  <si>
    <t>株式-66</t>
  </si>
  <si>
    <t>訪問介護　ほっとファミリー/介護相談センターほっとファミリー</t>
  </si>
  <si>
    <t>2372203709/2372205365</t>
  </si>
  <si>
    <t>491-0011</t>
  </si>
  <si>
    <t>愛知県一宮市柚木颪字古阿弥陀10番１</t>
  </si>
  <si>
    <t>2013/3/1/2019/6/1</t>
  </si>
  <si>
    <t>株式-67</t>
  </si>
  <si>
    <t>ポラリス居宅介護支援センター</t>
  </si>
  <si>
    <t>491-0035</t>
  </si>
  <si>
    <t>愛知県一宮市大浜2丁目6番2号</t>
  </si>
  <si>
    <t>株式-68</t>
  </si>
  <si>
    <t>オアシスいちのみや訪問看護ステーション/オアシスいちのみや居宅介護支援事業所/オアシスいちのみや訪問介護事業所</t>
  </si>
  <si>
    <t>2362290518/2372204293/2372204301</t>
  </si>
  <si>
    <t>2018/4/1/2015/2/1/2015/3/1</t>
  </si>
  <si>
    <t>株式-69</t>
  </si>
  <si>
    <t>ミント訪問看護ステーション</t>
  </si>
  <si>
    <t>株式-70</t>
  </si>
  <si>
    <t>訪問看護ステーション夢眠いちのみやきた/訪問介護ステーション夢眠いちのみやきた</t>
  </si>
  <si>
    <t>2362290872/2372206249</t>
  </si>
  <si>
    <t>愛知県一宮市今伊勢町本神戸字寺前10番</t>
  </si>
  <si>
    <t>訪問看護ステーション　夢眠いちのみやにし/訪問介護ステーション　夢眠いちのみやにし</t>
  </si>
  <si>
    <t>2362290732/2372205936</t>
  </si>
  <si>
    <t>愛知県一宮市東五城字東備前22番地1</t>
  </si>
  <si>
    <t>株式-71</t>
  </si>
  <si>
    <t>ゆず訪問看護ステーション</t>
  </si>
  <si>
    <t>愛知県一宮市猿海道3丁目1-44　コーポ三和Ⅱ2A</t>
  </si>
  <si>
    <t>株式-72</t>
  </si>
  <si>
    <t>株式-73</t>
  </si>
  <si>
    <t>やわらぎ居宅介護相談センター</t>
  </si>
  <si>
    <t>株式-74</t>
  </si>
  <si>
    <t>ＵＭＳ</t>
  </si>
  <si>
    <t>愛知県一宮市開明畑添42番地４</t>
  </si>
  <si>
    <t>株式-75</t>
  </si>
  <si>
    <t>訪問介護　みかん</t>
  </si>
  <si>
    <t>愛知県一宮市平和三丁目４番地８　ＭＯＲＩスカイビル301</t>
  </si>
  <si>
    <t>株式-76</t>
  </si>
  <si>
    <t>訪問介護　うさぎとかめ</t>
  </si>
  <si>
    <t>愛知県一宮市浅野字大島18-1　レジデンス恒和1階106号室</t>
  </si>
  <si>
    <t>株式-77</t>
  </si>
  <si>
    <t>居宅介護支援事業所ケアプラン下津</t>
  </si>
  <si>
    <t>愛知県一宮市丹陽町九日市場字中田87-5</t>
  </si>
  <si>
    <t>株式-78</t>
  </si>
  <si>
    <t>ライフケアレンタルサービス</t>
  </si>
  <si>
    <t>494-0013</t>
  </si>
  <si>
    <t>愛知県一宮市玉野字西瀬古31番地2</t>
  </si>
  <si>
    <t>ライフケア介護サービス</t>
  </si>
  <si>
    <t>愛知県一宮市玉野字西瀬古32番１</t>
  </si>
  <si>
    <t>ライフケア居宅支援センター</t>
  </si>
  <si>
    <t>愛知県一宮市大和町毛受字東屋敷73番地</t>
  </si>
  <si>
    <t>ライフケア訪問看護ステーション</t>
  </si>
  <si>
    <t>株式-79</t>
  </si>
  <si>
    <t>訪問介護ラブドワン</t>
  </si>
  <si>
    <t>491-0012</t>
  </si>
  <si>
    <t>愛知県一宮市小赤見郷中9番地　シャーメゾンココア101</t>
  </si>
  <si>
    <t>株式-80</t>
  </si>
  <si>
    <t>リアン一宮ヘルパーステーション/リアン一宮ナースステーション</t>
  </si>
  <si>
    <t>2372204822/2362290484</t>
  </si>
  <si>
    <t>491-0846</t>
  </si>
  <si>
    <t>愛知県一宮市牛野通２－50－１</t>
  </si>
  <si>
    <t>2016/10/1/2017/6/1</t>
  </si>
  <si>
    <t>株式-81</t>
  </si>
  <si>
    <t>リードユー訪問看護ステーション/リードユー訪問介護ステーション</t>
  </si>
  <si>
    <t>2362290781/2372205316</t>
  </si>
  <si>
    <t>愛知県一宮市猿海道2-9-19</t>
  </si>
  <si>
    <t>2022/5/1/2019/3/1</t>
  </si>
  <si>
    <t>株式-82</t>
  </si>
  <si>
    <t>ほっと居宅介護支援事業所</t>
  </si>
  <si>
    <t>491-0124</t>
  </si>
  <si>
    <t>愛知県一宮市佐千原椿34-1</t>
  </si>
  <si>
    <t>株式-83</t>
  </si>
  <si>
    <t>訪問介護ステーションいきがい</t>
  </si>
  <si>
    <t>愛知県一宮市猿海道２－16ー30</t>
  </si>
  <si>
    <t>株式-84</t>
  </si>
  <si>
    <t>レフア　ケアステーション</t>
  </si>
  <si>
    <t>株式-85</t>
  </si>
  <si>
    <t>居宅介護支援ステーションつくし</t>
  </si>
  <si>
    <t>訪問看護ステーションつくし/訪問介護ステーションつくし</t>
  </si>
  <si>
    <t>2362290120/2372202990</t>
  </si>
  <si>
    <t>愛知県一宮市末広3丁目11番15号</t>
  </si>
  <si>
    <t>株式-86</t>
  </si>
  <si>
    <t>ヘルパーステーションロングライフ</t>
  </si>
  <si>
    <t>愛知県一宮市奥町蘇東64-1</t>
  </si>
  <si>
    <t>株式-87</t>
  </si>
  <si>
    <t>わかば</t>
  </si>
  <si>
    <t>株式-88</t>
  </si>
  <si>
    <t>おだいじに訪問看護リハビリステーション一宮</t>
  </si>
  <si>
    <t>491-0919</t>
  </si>
  <si>
    <t>愛知県一宮市住吉一丁目９番地９　ドリームシティ住吉Ａ101号室</t>
  </si>
  <si>
    <t>株式-89</t>
  </si>
  <si>
    <t>ケアパートナー一宮</t>
  </si>
  <si>
    <t>愛知県一宮市大和町妙興寺字中之町11番地1</t>
  </si>
  <si>
    <t>株式-90</t>
  </si>
  <si>
    <t>訪問看護メドタウン/訪問介護メドタウン/メドタウン在宅介護センター</t>
  </si>
  <si>
    <t>2362290658/2372205548/92200644</t>
  </si>
  <si>
    <t>愛知県一宮市奥町字宮前44番地１</t>
  </si>
  <si>
    <t>訪問看護/訪問介護/居宅介護支援/定期巡回・随時対応型訪問介護看護</t>
  </si>
  <si>
    <t>株式-91</t>
  </si>
  <si>
    <t>ゴールドエイジ　一宮営業所</t>
  </si>
  <si>
    <t>愛知県一宮市浅野字天神12番地　コーポラス・アベニュー108号室</t>
  </si>
  <si>
    <t>株式-92</t>
  </si>
  <si>
    <t>介護ショップさつき</t>
  </si>
  <si>
    <t>株式-93</t>
  </si>
  <si>
    <t>サンファイン支援サービスさくら/サンファイン介護サービスさくら</t>
  </si>
  <si>
    <t>2372206538/2372206546</t>
  </si>
  <si>
    <t>株式-94</t>
  </si>
  <si>
    <t>たんぽぽ訪問介護センター</t>
  </si>
  <si>
    <t>愛知県一宮市栄一丁目１番18号</t>
  </si>
  <si>
    <t>たんぽぽ居宅介護支援センター</t>
  </si>
  <si>
    <t>株式-95</t>
  </si>
  <si>
    <t>訪問介護事業所エール一宮</t>
  </si>
  <si>
    <t>愛知県一宮市大和町宮地花池字高見15　クワトロ・プラッツ　D号室</t>
  </si>
  <si>
    <t>株式-96</t>
  </si>
  <si>
    <t>あじさいのもり一宮</t>
  </si>
  <si>
    <t>愛知県一宮市花池2丁目16-12　メゾン花池101号室</t>
  </si>
  <si>
    <t>株式-97</t>
  </si>
  <si>
    <t>訪問介護ステーションからふるサポート 開明</t>
  </si>
  <si>
    <t>愛知県一宮市開明字南井保里31番地1</t>
  </si>
  <si>
    <t>からふるサポート今伊勢</t>
  </si>
  <si>
    <t>愛知県一宮市今伊勢町本神戸無量寺東1122番地</t>
  </si>
  <si>
    <t>からふるサポート一宮</t>
  </si>
  <si>
    <t>愛知県一宮市赤見4丁目6-13　シャトー山陽2A</t>
  </si>
  <si>
    <t>からふるサポート木曽川</t>
  </si>
  <si>
    <t>愛知県一宮市木曽川町玉ノ井字野方浦175番地</t>
  </si>
  <si>
    <t>株式-98</t>
  </si>
  <si>
    <t>パナソニックエイジフリーショップ　尾張一宮</t>
  </si>
  <si>
    <t>愛知県一宮市多加木1丁目14-8　ヴィラハウス森本101</t>
  </si>
  <si>
    <t>パナソニックエイジフリーケアセンター一宮・ケアマネジメント/パナソニックエイジフリーケアセンター一宮・訪問入浴</t>
  </si>
  <si>
    <t>2372200119/2372200465</t>
  </si>
  <si>
    <t>愛知県一宮市平和一丁目９－１　サンローズ平和２Ｆ</t>
  </si>
  <si>
    <t>居宅介護支援/訪問入浴介護</t>
  </si>
  <si>
    <t>1999/9/28/2000/1/28</t>
  </si>
  <si>
    <t>株式-99</t>
  </si>
  <si>
    <t>フクシア７Ｓ訪問看護事業所</t>
  </si>
  <si>
    <t>491-0042</t>
  </si>
  <si>
    <t>愛知県一宮市松降2丁目5-14　グレイス松降217号室</t>
  </si>
  <si>
    <t>ザ・フクシアコート訪問介護事業所</t>
  </si>
  <si>
    <t>愛知県一宮市丹羽六反畑852番地１</t>
  </si>
  <si>
    <t>株式-100</t>
  </si>
  <si>
    <t>ベストリハ訪問看護ステーション一宮/ベストリハ訪問介護ステーション一宮</t>
  </si>
  <si>
    <t>2362290963/2372206561</t>
  </si>
  <si>
    <t>愛知県一宮市木曽川町里小牧字野方29番地</t>
  </si>
  <si>
    <t>2024/1/1/2024/4/1</t>
  </si>
  <si>
    <t>株式-101</t>
  </si>
  <si>
    <t>訪問介護ステーション　らしくふる</t>
  </si>
  <si>
    <t>愛知県一宮市せんい2丁目1-23　フェリシア一宮403</t>
  </si>
  <si>
    <t>株式-102</t>
  </si>
  <si>
    <t>ケアプラン　アクア</t>
  </si>
  <si>
    <t>合同-01</t>
  </si>
  <si>
    <t>ケアサポート輝</t>
  </si>
  <si>
    <t>愛知県一宮市丹陽町外崎郷西740-1　スプリングハイム105号</t>
  </si>
  <si>
    <t>合同-02</t>
  </si>
  <si>
    <t>アミスタ居宅介護支援事業所</t>
  </si>
  <si>
    <t>合同-03</t>
  </si>
  <si>
    <t>ケアプラン藤花</t>
  </si>
  <si>
    <t>愛知県一宮市森本一丁目2-21　タウニー菱川101号室</t>
  </si>
  <si>
    <t>合同-04</t>
  </si>
  <si>
    <t>訪問看護ステーションうさぎとかめ</t>
  </si>
  <si>
    <t>愛知県一宮市馬見塚字郷内744　メゾン・ド・エヴァン201</t>
  </si>
  <si>
    <t>合同-05</t>
  </si>
  <si>
    <t>ケアプランえん</t>
  </si>
  <si>
    <t>合同-06</t>
  </si>
  <si>
    <t>ケアプラン　おと</t>
  </si>
  <si>
    <t>愛知県一宮市両郷町5丁目51番地3　コーポ満寿美104号</t>
  </si>
  <si>
    <t>合同-07</t>
  </si>
  <si>
    <t>ケアプランセンターオレンジ</t>
  </si>
  <si>
    <t>愛知県一宮市木曽川町黒田字野畔40番地1　サンライズアサノ2E</t>
  </si>
  <si>
    <t>合同-08</t>
  </si>
  <si>
    <t>ももはな訪問看護ステーション</t>
  </si>
  <si>
    <t>愛知県一宮市開明字愛宕北93番地1　メゾン愛宕102号</t>
  </si>
  <si>
    <t>合同-09</t>
  </si>
  <si>
    <t>訪問看護　末広ナースステーション/訪問介護　末広ケアステーション</t>
  </si>
  <si>
    <t>2362290351/2372205753</t>
  </si>
  <si>
    <t>2016/3/1/2021/2/1</t>
  </si>
  <si>
    <t>合同-10</t>
  </si>
  <si>
    <t>訪問看護 リライブ/訪問介護　胡蝶</t>
  </si>
  <si>
    <t>2362290971/2372206504</t>
  </si>
  <si>
    <t>愛知県一宮市小信中島字北東山39番地</t>
  </si>
  <si>
    <t>合同-11</t>
  </si>
  <si>
    <t>介護よろず相談所お達者くらぶ</t>
  </si>
  <si>
    <t>491-0037</t>
  </si>
  <si>
    <t>愛知県一宮市貴船2丁目13-1　フォーブル貴船103号</t>
  </si>
  <si>
    <t>合同-12</t>
  </si>
  <si>
    <t>ケアプラン　福</t>
  </si>
  <si>
    <t>愛知県一宮市新生3丁目13番17号　サンパーク明宝107号室</t>
  </si>
  <si>
    <t>合同-13</t>
  </si>
  <si>
    <t>もみの木居宅介護支援事業所</t>
  </si>
  <si>
    <t>合同-14</t>
  </si>
  <si>
    <t>福祉用具　ログ</t>
  </si>
  <si>
    <t>合同-15</t>
  </si>
  <si>
    <t>せせらぎ訪問看護ステーション</t>
  </si>
  <si>
    <t>合同-16</t>
  </si>
  <si>
    <t>訪問看護ステーション　かえで/ケアプランセンター　かえで/訪問介護ステーション　かえで</t>
  </si>
  <si>
    <t>2362290773/2372206082/2372206090</t>
  </si>
  <si>
    <t>愛知県一宮市開明名古羅14-1</t>
  </si>
  <si>
    <t>2022/4/1/2022/5/1/2022/5/1</t>
  </si>
  <si>
    <t>合同-17</t>
  </si>
  <si>
    <t>訪問看護ぼちぼち一宮/訪問介護ぼちぼち一宮/ケアプランぼちぼち一宮</t>
  </si>
  <si>
    <t>2362290823/2372206124/2372206132</t>
  </si>
  <si>
    <t>愛知県一宮市大和町馬引字焼野105-1　メゾン焼野103</t>
  </si>
  <si>
    <t>2022/7/1/2022/6/1/2022/6/1</t>
  </si>
  <si>
    <t>合同-18</t>
  </si>
  <si>
    <t>訪問看護ステーションやすらぎ/介護保険相談センターやすらぎ/ヘルパーステーションやすらぎ</t>
  </si>
  <si>
    <t>2362290047/2372200010/2372204020</t>
  </si>
  <si>
    <t>愛知県一宮市奥町字下口西72番地１</t>
  </si>
  <si>
    <t>2000/7/28/1999/7/30/2014/4/1</t>
  </si>
  <si>
    <t>老人保健施設やすらぎ</t>
  </si>
  <si>
    <t>愛知県一宮市奥町字下口西74番地の1</t>
  </si>
  <si>
    <t>訪問看護ステーションあんず</t>
  </si>
  <si>
    <t>愛知県一宮市奥町字下口西89番地1</t>
  </si>
  <si>
    <t>訪問看護ステーションもりもと/介護保険相談センターもりもと</t>
  </si>
  <si>
    <t>2362290948/2372206264</t>
  </si>
  <si>
    <t>愛知県一宮市森本二丁目21番5号</t>
  </si>
  <si>
    <t>2023/10/1/2023/4/1</t>
  </si>
  <si>
    <t>介護保険相談センターあゆむ</t>
  </si>
  <si>
    <t>愛知県一宮市末広二丁目27番７</t>
  </si>
  <si>
    <t>社医-01</t>
    <rPh sb="0" eb="1">
      <t>シャ</t>
    </rPh>
    <phoneticPr fontId="2"/>
  </si>
  <si>
    <t>新生訪問看護ステーション・アウン</t>
  </si>
  <si>
    <t>愛知県一宮市羽衣一丁目6番12号</t>
  </si>
  <si>
    <t>社会医療法人大雄会　老人保健施設アウン/アウン介護保険サービスセンター/訪問看護ステーション・アウン</t>
  </si>
  <si>
    <t>2372205456/2372200051/2362290013</t>
  </si>
  <si>
    <t>愛知県一宮市浅井町尾関字同者165</t>
  </si>
  <si>
    <t>訪問リハビリテーション/居宅介護支援/訪問看護</t>
  </si>
  <si>
    <t>2019/11/1/1999/7/30/2000/4/1</t>
  </si>
  <si>
    <t>社医-02</t>
    <rPh sb="0" eb="1">
      <t>シャ</t>
    </rPh>
    <phoneticPr fontId="2"/>
  </si>
  <si>
    <t>アコードにわ介護サービス</t>
  </si>
  <si>
    <t>社福-01</t>
  </si>
  <si>
    <t>あいふるの里訪問介護事業所</t>
  </si>
  <si>
    <t>491-0115</t>
  </si>
  <si>
    <t>愛知県一宮市浅井町西海戸字小山65番地1</t>
  </si>
  <si>
    <t>あいふるの里居宅介護支援事業所</t>
  </si>
  <si>
    <t>愛知県一宮市浅井町西海戸字余陸寺45－１</t>
  </si>
  <si>
    <t>愛恵訪問看護ステーション</t>
  </si>
  <si>
    <t>491-0112</t>
  </si>
  <si>
    <t>ヘルパーステーション　西御堂の里　三笠/居宅介護支援事業所　西御堂の里　三笠</t>
  </si>
  <si>
    <t>2372201133/2372204384</t>
  </si>
  <si>
    <t>2002/9/27/2015/4/1</t>
  </si>
  <si>
    <t>一宮市萩の里居宅介護支援事業所</t>
  </si>
  <si>
    <t>491-0363</t>
  </si>
  <si>
    <t>愛知県一宮市萩原町東宮重字蓮原３６番地の１</t>
  </si>
  <si>
    <t>社福-02</t>
  </si>
  <si>
    <t>朝日介護サービスセンター</t>
  </si>
  <si>
    <t>社福-03</t>
  </si>
  <si>
    <t>いちのみや居宅介護支援事業所/いちのみや指定訪問介護事業所</t>
  </si>
  <si>
    <t>2372200077/2372200390</t>
  </si>
  <si>
    <t>494-8601</t>
  </si>
  <si>
    <t>愛知県一宮市東五城字備前12番地</t>
  </si>
  <si>
    <t>1999/7/30/1999/12/28</t>
  </si>
  <si>
    <t>社福-04</t>
  </si>
  <si>
    <t>訪問看護ステーションびさい/介護保険相談センターびさい</t>
  </si>
  <si>
    <t>2362290914/2372206389</t>
  </si>
  <si>
    <t>愛知県一宮市冨田字宮東1718番地1</t>
  </si>
  <si>
    <t>2023/7/1/</t>
  </si>
  <si>
    <t>社福-05</t>
  </si>
  <si>
    <t>居宅介護支援事業所　葉栗の郷</t>
  </si>
  <si>
    <t>社福-06</t>
  </si>
  <si>
    <t>ふくじゅ　くおん/ふくじゅ　ひなた</t>
  </si>
  <si>
    <t>2372200267/2372200374</t>
  </si>
  <si>
    <t>愛知県一宮市末広２丁目28番25号</t>
  </si>
  <si>
    <t>1999/10/29/1999/11/30</t>
  </si>
  <si>
    <t>社福-07</t>
  </si>
  <si>
    <t>アルメゾンみづほ居宅介護支援事業所</t>
  </si>
  <si>
    <t>愛知県一宮市三条字野間２６番地１</t>
  </si>
  <si>
    <t>ウエルコートみづほ居宅介護支援事業所</t>
  </si>
  <si>
    <t>愛知県一宮市浅井町尾関字同者163番地の２</t>
  </si>
  <si>
    <t>コムネックスみづほ居宅介護支援事業所</t>
  </si>
  <si>
    <t>愛知県一宮市木曽川町黒田字西沼52番地</t>
  </si>
  <si>
    <t>社福-08</t>
  </si>
  <si>
    <t>居宅介護支援事業所サンリバー</t>
  </si>
  <si>
    <t>社福-09</t>
  </si>
  <si>
    <t>ヘルパーステーション　孔雀</t>
  </si>
  <si>
    <t>491-0002</t>
  </si>
  <si>
    <t>愛知県一宮市時之島字大東21番地２</t>
  </si>
  <si>
    <t>居宅介護支援事業所　たんぽぽ鴇の里</t>
  </si>
  <si>
    <t>愛知県一宮市時之島大東21番1</t>
  </si>
  <si>
    <t>居宅介護支援事業所　たんぽぽ祢々の里</t>
  </si>
  <si>
    <t>491-0811</t>
  </si>
  <si>
    <t>愛知県一宮市千秋町加納馬場字松下60番地</t>
  </si>
  <si>
    <t>居宅介護支援事業所　たんぽぽ加茂の里</t>
  </si>
  <si>
    <t>愛知県一宮市千秋町加茂字海戸22番地</t>
  </si>
  <si>
    <t>社福-10</t>
  </si>
  <si>
    <t>介護プランセンター　丹陽</t>
  </si>
  <si>
    <t>愛知県一宮市丹陽町九日市場字新猫塚85番地</t>
  </si>
  <si>
    <t>社福-11</t>
  </si>
  <si>
    <t>居宅介護支援事業所　サンセリテ大和</t>
  </si>
  <si>
    <t>愛知県一宮市大和町於保2506番地</t>
  </si>
  <si>
    <t>社福-12</t>
  </si>
  <si>
    <t>一宮パサーダ居宅介護支援事業所</t>
  </si>
  <si>
    <t>愛知県一宮市花池二丁目12番地18号</t>
  </si>
  <si>
    <t>社福-13</t>
  </si>
  <si>
    <t>えもり居宅介護支援事業所</t>
  </si>
  <si>
    <t>愛知県一宮市浅井町江森字楼光寺16番地１</t>
  </si>
  <si>
    <t>いわと居宅介護支援事業所</t>
  </si>
  <si>
    <t>愛知県一宮市浅井町黒岩字宮東7番地1</t>
  </si>
  <si>
    <t>社福-14</t>
  </si>
  <si>
    <t>高齢者生協在宅支援センターまったり</t>
  </si>
  <si>
    <t>愛知県一宮市萩原町西御堂字郷西切802-3</t>
  </si>
  <si>
    <t>生協-01</t>
    <rPh sb="0" eb="2">
      <t>セイキョウ</t>
    </rPh>
    <phoneticPr fontId="2"/>
  </si>
  <si>
    <t>愛らっく訪問介護</t>
  </si>
  <si>
    <t>特非-01</t>
  </si>
  <si>
    <t>まごころ訪問介護事業所/ＮＰＯ法人　まごころ介護相談所</t>
  </si>
  <si>
    <t>2372200150/2372202610</t>
  </si>
  <si>
    <t>愛知県一宮市文京１－４－６</t>
  </si>
  <si>
    <t>1999/9/28/2007/9/1</t>
  </si>
  <si>
    <t>特非-02</t>
  </si>
  <si>
    <t>いきいき介護サービス</t>
  </si>
  <si>
    <t>特非-03</t>
  </si>
  <si>
    <t>さん・さんガーデン居宅介護支援事業所</t>
  </si>
  <si>
    <t>愛知県一宮市北方町北方内沼257-1</t>
  </si>
  <si>
    <t>特非-04</t>
  </si>
  <si>
    <t>楽＊楽訪問介護</t>
  </si>
  <si>
    <t>特非-05</t>
  </si>
  <si>
    <t>わらいケアサービス</t>
  </si>
  <si>
    <t>特非-06</t>
  </si>
  <si>
    <t>野田・居宅介護支援事業所</t>
  </si>
  <si>
    <t>有限-01</t>
  </si>
  <si>
    <t>ふくふく訪問看護ステーション/ふくふくライフサポート</t>
  </si>
  <si>
    <t>2362290864/2372206215</t>
  </si>
  <si>
    <t>愛知県一宮市多加木4丁目29-38　アンテプリマ101号</t>
  </si>
  <si>
    <t>まるふく介護支援サービスセンター/まるふく介護支援サービスセンター/まるふく訪問看護ステーション</t>
  </si>
  <si>
    <t>2372201612/2362290617</t>
  </si>
  <si>
    <t>愛知県一宮市大和町毛受字西池田９２番</t>
  </si>
  <si>
    <t>居宅介護支援/訪問介護/訪問看護</t>
  </si>
  <si>
    <t>2004/9/30/2004/7/15/2019/8/1</t>
  </si>
  <si>
    <t>有限-02</t>
  </si>
  <si>
    <t>定期巡回ステーション　あすなろ</t>
  </si>
  <si>
    <t>定期巡回・随時対応型訪問介護看護</t>
  </si>
  <si>
    <t>有限-03</t>
  </si>
  <si>
    <t>あさの岸介護サービス</t>
  </si>
  <si>
    <t>愛知県一宮市浅野字古屋敷49番地</t>
  </si>
  <si>
    <t>有限-04</t>
  </si>
  <si>
    <t>訪問看護ステーション　カラン/訪問介護ステーション　ハナカラン</t>
  </si>
  <si>
    <t>2362290880/2372206355</t>
  </si>
  <si>
    <t>愛知県一宮市小信中島字東鵯平31番地　サンハイツⅠ　103号</t>
  </si>
  <si>
    <t>有限-05</t>
  </si>
  <si>
    <t>イリス訪問看護ステーション</t>
  </si>
  <si>
    <t>有限-06</t>
  </si>
  <si>
    <t>ヴィオレットケアサポート</t>
  </si>
  <si>
    <t>2372202628/2372202636</t>
  </si>
  <si>
    <t>有限-07</t>
  </si>
  <si>
    <t>愛知県一宮市千秋町塩尻字山王７－５　佐野マンション102号</t>
  </si>
  <si>
    <t>有限-08</t>
  </si>
  <si>
    <t>ケアプラン　くれいん</t>
  </si>
  <si>
    <t>愛知県一宮市伝法寺１１丁目５番地２７</t>
  </si>
  <si>
    <t>有限-09</t>
  </si>
  <si>
    <t>有限-10</t>
  </si>
  <si>
    <t>さくら訪問看護ステーション</t>
  </si>
  <si>
    <t>愛知県一宮市大江二丁目9-11</t>
  </si>
  <si>
    <t>有限-11</t>
  </si>
  <si>
    <t>訪問介護ステーションえだまめ</t>
  </si>
  <si>
    <t>愛知県一宮市東加賀野井字川原1713番</t>
  </si>
  <si>
    <t>訪問介護ステーション　三条</t>
  </si>
  <si>
    <t>494-0017</t>
  </si>
  <si>
    <t>愛知県一宮市祐久字八間城172番</t>
  </si>
  <si>
    <t>有限-12</t>
  </si>
  <si>
    <t>有限会社　ファーマシー・ヘルパーイワタ</t>
  </si>
  <si>
    <t>1999/8/31/1999/9/28</t>
  </si>
  <si>
    <t>有限-13</t>
  </si>
  <si>
    <t>有限会社ぷちトマト/介護相談まいる</t>
  </si>
  <si>
    <t>2372200812/2372202982</t>
  </si>
  <si>
    <t>493-0006</t>
  </si>
  <si>
    <t>愛知県一宮市木曽川町内割田一の通り10-1</t>
  </si>
  <si>
    <t>福祉用具貸与/居宅介護支援</t>
  </si>
  <si>
    <t>2001/5/29/2010/1/1</t>
  </si>
  <si>
    <t>有限-14</t>
  </si>
  <si>
    <t>えくぼ訪問看護ステーション/モリ指定居宅介護支援事業所</t>
  </si>
  <si>
    <t>2362290211/2372200192</t>
  </si>
  <si>
    <t>愛知県一宮市平和三丁目４番地の８</t>
  </si>
  <si>
    <t>2013/7/1/1999/9/28</t>
  </si>
  <si>
    <t>有限-15</t>
  </si>
  <si>
    <t>四つ葉会ヘルパーステーション</t>
  </si>
  <si>
    <t>愛知県一宮市柚木颪字西川垂67番地の１</t>
  </si>
  <si>
    <t>有限-16</t>
  </si>
  <si>
    <t>愛知県一宮市浅井町東浅井字森下105番地1</t>
    <phoneticPr fontId="1"/>
  </si>
  <si>
    <t>ここにコピー</t>
    <phoneticPr fontId="1"/>
  </si>
  <si>
    <t>ここにコピー</t>
    <phoneticPr fontId="1"/>
  </si>
  <si>
    <r>
      <t>『申請状況一覧（Excelファイル）』の処理状況の『申請内容確認（印刷）』欄に処理した日付を入力し自分の色を塗り、『処理状況』で『処理中』を選択する。
色内訳→石井：</t>
    </r>
    <r>
      <rPr>
        <sz val="10"/>
        <color rgb="FF7030A0"/>
        <rFont val="ＭＳ Ｐゴシック"/>
        <family val="3"/>
        <charset val="128"/>
      </rPr>
      <t>紫色</t>
    </r>
    <r>
      <rPr>
        <sz val="10"/>
        <rFont val="ＭＳ Ｐゴシック"/>
        <family val="3"/>
        <charset val="128"/>
      </rPr>
      <t>　尾関：</t>
    </r>
    <r>
      <rPr>
        <sz val="10"/>
        <color rgb="FF0070C0"/>
        <rFont val="ＭＳ Ｐゴシック"/>
        <family val="3"/>
        <charset val="128"/>
      </rPr>
      <t>青色</t>
    </r>
    <r>
      <rPr>
        <sz val="10"/>
        <rFont val="ＭＳ Ｐゴシック"/>
        <family val="3"/>
        <charset val="128"/>
      </rPr>
      <t>　髙木：</t>
    </r>
    <r>
      <rPr>
        <sz val="10"/>
        <color rgb="FF00B0F0"/>
        <rFont val="ＭＳ Ｐゴシック"/>
        <family val="3"/>
        <charset val="128"/>
      </rPr>
      <t>水色</t>
    </r>
    <r>
      <rPr>
        <sz val="10"/>
        <rFont val="ＭＳ Ｐゴシック"/>
        <family val="3"/>
        <charset val="128"/>
      </rPr>
      <t>　加藤：</t>
    </r>
    <r>
      <rPr>
        <sz val="10"/>
        <color rgb="FFFF0000"/>
        <rFont val="ＭＳ Ｐゴシック"/>
        <family val="3"/>
        <charset val="128"/>
      </rPr>
      <t>赤色</t>
    </r>
    <r>
      <rPr>
        <sz val="10"/>
        <rFont val="ＭＳ Ｐゴシック"/>
        <family val="3"/>
        <charset val="128"/>
      </rPr>
      <t>　坂：</t>
    </r>
    <r>
      <rPr>
        <sz val="10"/>
        <color theme="5" tint="0.39997558519241921"/>
        <rFont val="ＭＳ Ｐゴシック"/>
        <family val="3"/>
        <charset val="128"/>
      </rPr>
      <t>桃色</t>
    </r>
    <r>
      <rPr>
        <sz val="10"/>
        <color rgb="FFFFFF00"/>
        <rFont val="ＭＳ Ｐゴシック"/>
        <family val="3"/>
        <charset val="128"/>
      </rPr>
      <t>　</t>
    </r>
    <r>
      <rPr>
        <sz val="10"/>
        <rFont val="ＭＳ Ｐゴシック"/>
        <family val="3"/>
        <charset val="128"/>
      </rPr>
      <t>林田：</t>
    </r>
    <r>
      <rPr>
        <sz val="10"/>
        <color rgb="FFFFFF00"/>
        <rFont val="ＭＳ Ｐゴシック"/>
        <family val="3"/>
        <charset val="128"/>
      </rPr>
      <t>黄色</t>
    </r>
    <rPh sb="65" eb="68">
      <t>ショリチュウ</t>
    </rPh>
    <rPh sb="80" eb="82">
      <t>イシイ</t>
    </rPh>
    <rPh sb="92" eb="94">
      <t>タカギ</t>
    </rPh>
    <rPh sb="98" eb="100">
      <t>カトウ</t>
    </rPh>
    <rPh sb="104" eb="105">
      <t>バン</t>
    </rPh>
    <rPh sb="106" eb="107">
      <t>モモ</t>
    </rPh>
    <rPh sb="109" eb="111">
      <t>ハヤシダ</t>
    </rPh>
    <rPh sb="112" eb="114">
      <t>キイロ</t>
    </rPh>
    <phoneticPr fontId="1"/>
  </si>
  <si>
    <t>法人情報・事業所情報は2025年3月31日時点です。</t>
    <phoneticPr fontId="1"/>
  </si>
  <si>
    <t>申請する</t>
    <phoneticPr fontId="1"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</si>
</sst>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円&quot;"/>
    <numFmt numFmtId="178" formatCode="#,##0;\-#,##0;&quot;-&quot;"/>
    <numFmt numFmtId="179" formatCode="#,##0\ &quot;F&quot;;[Red]\-#,##0\ &quot;F&quot;"/>
    <numFmt numFmtId="180" formatCode="yyyy/m/d;@"/>
  </numFmts>
  <fonts count="56">
    <font>
      <sz val="11"/>
      <name val="ＭＳ Ｐゴシック"/>
      <family val="3"/>
      <charset val="128"/>
    </font>
    <font>
      <sz val="6"/>
      <name val="ＭＳ Ｐゴシック"/>
      <family val="3"/>
      <charset val="128"/>
    </font>
    <font>
      <sz val="11"/>
      <name val="ＭＳ Ｐゴシック"/>
      <family val="3"/>
      <charset val="128"/>
    </font>
    <font>
      <sz val="10"/>
      <name val="HGSｺﾞｼｯｸM"/>
      <family val="3"/>
      <charset val="128"/>
    </font>
    <font>
      <sz val="11"/>
      <name val="ＭＳ Ｐゴシック"/>
      <family val="3"/>
      <charset val="128"/>
      <scheme val="major"/>
    </font>
    <font>
      <sz val="10.5"/>
      <name val="HGSｺﾞｼｯｸM"/>
      <family val="3"/>
      <charset val="128"/>
    </font>
    <font>
      <b/>
      <sz val="10.5"/>
      <color rgb="FFFF0000"/>
      <name val="HGSｺﾞｼｯｸM"/>
      <family val="3"/>
      <charset val="128"/>
    </font>
    <font>
      <b/>
      <sz val="10.5"/>
      <color theme="0"/>
      <name val="HGSｺﾞｼｯｸM"/>
      <family val="3"/>
      <charset val="128"/>
    </font>
    <font>
      <sz val="11"/>
      <color rgb="FFFF0000"/>
      <name val="ＭＳ Ｐゴシック"/>
      <family val="3"/>
      <charset val="128"/>
    </font>
    <font>
      <sz val="10"/>
      <color indexed="8"/>
      <name val="Arial"/>
      <family val="2"/>
    </font>
    <font>
      <sz val="8"/>
      <name val="Arial"/>
      <family val="2"/>
    </font>
    <font>
      <b/>
      <sz val="12"/>
      <name val="Arial"/>
      <family val="2"/>
    </font>
    <font>
      <sz val="10"/>
      <name val="Arial"/>
      <family val="2"/>
    </font>
    <font>
      <sz val="11"/>
      <color indexed="17"/>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1"/>
      <color theme="0" tint="-0.499984740745262"/>
      <name val="ＭＳ Ｐゴシック"/>
      <family val="3"/>
      <charset val="128"/>
      <scheme val="major"/>
    </font>
    <font>
      <b/>
      <sz val="11"/>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0"/>
      <color rgb="FF7030A0"/>
      <name val="ＭＳ Ｐゴシック"/>
      <family val="3"/>
      <charset val="128"/>
    </font>
    <font>
      <sz val="10"/>
      <color rgb="FF0070C0"/>
      <name val="ＭＳ Ｐゴシック"/>
      <family val="3"/>
      <charset val="128"/>
    </font>
    <font>
      <sz val="10"/>
      <color rgb="FF00B0F0"/>
      <name val="ＭＳ Ｐゴシック"/>
      <family val="3"/>
      <charset val="128"/>
    </font>
    <font>
      <sz val="10"/>
      <color rgb="FFFF0000"/>
      <name val="ＭＳ Ｐゴシック"/>
      <family val="3"/>
      <charset val="128"/>
    </font>
    <font>
      <sz val="10"/>
      <color rgb="FFFFFF00"/>
      <name val="ＭＳ Ｐゴシック"/>
      <family val="3"/>
      <charset val="128"/>
    </font>
    <font>
      <sz val="10"/>
      <color theme="0"/>
      <name val="ＭＳ Ｐゴシック"/>
      <family val="3"/>
      <charset val="128"/>
    </font>
    <font>
      <sz val="10"/>
      <color theme="1"/>
      <name val="ＭＳ Ｐゴシック"/>
      <family val="3"/>
      <charset val="128"/>
    </font>
    <font>
      <b/>
      <sz val="10"/>
      <color rgb="FFFF0000"/>
      <name val="ＭＳ Ｐゴシック"/>
      <family val="3"/>
      <charset val="128"/>
    </font>
    <font>
      <b/>
      <sz val="11"/>
      <name val="ＭＳ Ｐゴシック"/>
      <family val="3"/>
      <charset val="128"/>
      <scheme val="major"/>
    </font>
    <font>
      <sz val="10"/>
      <color theme="5" tint="0.39997558519241921"/>
      <name val="ＭＳ Ｐゴシック"/>
      <family val="3"/>
      <charset val="128"/>
    </font>
    <font>
      <b/>
      <sz val="11"/>
      <color theme="2" tint="-0.499984740745262"/>
      <name val="ＭＳ Ｐゴシック"/>
      <family val="3"/>
      <charset val="128"/>
      <scheme val="major"/>
    </font>
    <font>
      <sz val="11"/>
      <color theme="2" tint="-0.499984740745262"/>
      <name val="ＭＳ Ｐゴシック"/>
      <family val="3"/>
      <charset val="128"/>
      <scheme val="major"/>
    </font>
    <font>
      <b/>
      <sz val="11"/>
      <color theme="5" tint="-0.499984740745262"/>
      <name val="ＭＳ Ｐゴシック"/>
      <family val="3"/>
      <charset val="128"/>
      <scheme val="major"/>
    </font>
    <font>
      <sz val="11"/>
      <color theme="5" tint="-0.499984740745262"/>
      <name val="ＭＳ Ｐゴシック"/>
      <family val="3"/>
      <charset val="128"/>
      <scheme val="major"/>
    </font>
    <font>
      <b/>
      <sz val="11"/>
      <color rgb="FF7030A0"/>
      <name val="ＭＳ Ｐゴシック"/>
      <family val="3"/>
      <charset val="128"/>
      <scheme val="major"/>
    </font>
    <font>
      <sz val="11"/>
      <color rgb="FF7030A0"/>
      <name val="ＭＳ Ｐゴシック"/>
      <family val="3"/>
      <charset val="128"/>
      <scheme val="major"/>
    </font>
    <font>
      <b/>
      <sz val="11"/>
      <color rgb="FFFF0000"/>
      <name val="ＭＳ Ｐゴシック"/>
      <family val="3"/>
      <charset val="128"/>
      <scheme val="major"/>
    </font>
    <font>
      <sz val="11"/>
      <name val="ＭＳ Ｐゴシック"/>
      <family val="2"/>
      <charset val="128"/>
      <scheme val="minor"/>
    </font>
    <font>
      <sz val="11"/>
      <color indexed="8"/>
      <name val="ＭＳ Ｐゴシック"/>
      <family val="3"/>
      <charset val="128"/>
    </font>
    <font>
      <sz val="10"/>
      <color indexed="8"/>
      <name val="メイリオ"/>
      <family val="3"/>
      <charset val="128"/>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b/>
      <sz val="11"/>
      <name val="ＭＳ Ｐゴシック"/>
      <family val="3"/>
      <charset val="128"/>
      <scheme val="minor"/>
    </font>
    <font>
      <sz val="11"/>
      <color rgb="FFFF0000"/>
      <name val="ＭＳ Ｐゴシック"/>
      <family val="3"/>
      <charset val="128"/>
      <scheme val="major"/>
    </font>
    <font>
      <sz val="10"/>
      <color indexed="8"/>
      <name val="ＭＳ ゴシック"/>
      <family val="3"/>
      <charset val="128"/>
    </font>
    <font>
      <sz val="10"/>
      <color rgb="FFFF0000"/>
      <name val="ＭＳ ゴシック"/>
      <family val="3"/>
      <charset val="128"/>
    </font>
    <font>
      <sz val="8"/>
      <name val="ＭＳ Ｐゴシック"/>
      <family val="3"/>
      <charset val="128"/>
      <scheme val="major"/>
    </font>
    <font>
      <sz val="8"/>
      <color rgb="FFFF0000"/>
      <name val="ＭＳ Ｐゴシック"/>
      <family val="3"/>
      <charset val="128"/>
      <scheme val="major"/>
    </font>
    <font>
      <sz val="9"/>
      <color rgb="FFFF0000"/>
      <name val="ＭＳ Ｐゴシック"/>
      <family val="3"/>
      <charset val="128"/>
      <scheme val="major"/>
    </font>
    <font>
      <sz val="6"/>
      <name val="ＭＳ Ｐゴシック"/>
      <family val="3"/>
      <charset val="128"/>
      <scheme val="major"/>
    </font>
  </fonts>
  <fills count="4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66"/>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99FF"/>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rgb="FF66FF66"/>
        <bgColor indexed="64"/>
      </patternFill>
    </fill>
    <fill>
      <patternFill patternType="solid">
        <fgColor rgb="FFCCFF99"/>
        <bgColor indexed="64"/>
      </patternFill>
    </fill>
    <fill>
      <patternFill patternType="solid">
        <fgColor rgb="FFFFCCFF"/>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7030A0"/>
        <bgColor indexed="64"/>
      </patternFill>
    </fill>
    <fill>
      <patternFill patternType="solid">
        <fgColor rgb="FF00B0F0"/>
        <bgColor indexed="64"/>
      </patternFill>
    </fill>
    <fill>
      <patternFill patternType="solid">
        <fgColor indexed="22"/>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
      <patternFill patternType="solid">
        <fgColor theme="0" tint="-4.9989318521683403E-2"/>
        <bgColor indexed="64"/>
      </patternFill>
    </fill>
    <fill>
      <patternFill patternType="solid">
        <fgColor theme="1" tint="0.249977111117893"/>
        <bgColor indexed="64"/>
      </patternFill>
    </fill>
    <fill>
      <patternFill patternType="solid">
        <fgColor theme="5" tint="0.39997558519241921"/>
        <bgColor indexed="64"/>
      </patternFill>
    </fill>
    <fill>
      <patternFill patternType="solid">
        <fgColor rgb="FFFAF0F0"/>
        <bgColor indexed="64"/>
      </patternFill>
    </fill>
    <fill>
      <patternFill patternType="solid">
        <fgColor theme="6" tint="-0.249977111117893"/>
        <bgColor indexed="64"/>
      </patternFill>
    </fill>
    <fill>
      <patternFill patternType="solid">
        <fgColor theme="8" tint="0.59999389629810485"/>
        <bgColor indexed="0"/>
      </patternFill>
    </fill>
    <fill>
      <patternFill patternType="solid">
        <fgColor theme="9" tint="0.39997558519241921"/>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33CC33"/>
        <bgColor indexed="64"/>
      </patternFill>
    </fill>
    <fill>
      <patternFill patternType="solid">
        <fgColor theme="0" tint="-0.34998626667073579"/>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right style="medium">
        <color rgb="FFFF0000"/>
      </right>
      <top/>
      <bottom style="medium">
        <color rgb="FFFF0000"/>
      </bottom>
      <diagonal/>
    </border>
    <border>
      <left/>
      <right style="thin">
        <color indexed="64"/>
      </right>
      <top style="thin">
        <color indexed="64"/>
      </top>
      <bottom style="medium">
        <color rgb="FFFF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top/>
      <bottom style="double">
        <color indexed="5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top style="thin">
        <color rgb="FFFF0000"/>
      </top>
      <bottom/>
      <diagonal/>
    </border>
    <border diagonalUp="1">
      <left/>
      <right/>
      <top style="thin">
        <color rgb="FFFF0000"/>
      </top>
      <bottom/>
      <diagonal style="thin">
        <color rgb="FFFF0000"/>
      </diagonal>
    </border>
    <border diagonalDown="1">
      <left/>
      <right/>
      <top/>
      <bottom style="thin">
        <color rgb="FFFF0000"/>
      </bottom>
      <diagonal style="thin">
        <color rgb="FFFF0000"/>
      </diagonal>
    </border>
    <border>
      <left/>
      <right style="thin">
        <color rgb="FFFF0000"/>
      </right>
      <top/>
      <bottom/>
      <diagonal/>
    </border>
    <border>
      <left/>
      <right style="thin">
        <color rgb="FFFF0000"/>
      </right>
      <top/>
      <bottom style="thin">
        <color rgb="FFFF0000"/>
      </bottom>
      <diagonal/>
    </border>
    <border>
      <left/>
      <right style="thin">
        <color rgb="FFFF0000"/>
      </right>
      <top style="thin">
        <color rgb="FFFF0000"/>
      </top>
      <bottom/>
      <diagonal/>
    </border>
    <border diagonalDown="1">
      <left/>
      <right/>
      <top/>
      <bottom/>
      <diagonal style="thin">
        <color rgb="FFFF0000"/>
      </diagonal>
    </border>
    <border diagonalUp="1">
      <left/>
      <right/>
      <top/>
      <bottom style="thin">
        <color rgb="FFFF0000"/>
      </bottom>
      <diagonal style="thin">
        <color rgb="FFFF0000"/>
      </diagonal>
    </border>
    <border>
      <left style="thin">
        <color rgb="FFFF0000"/>
      </left>
      <right/>
      <top style="thin">
        <color rgb="FFFF0000"/>
      </top>
      <bottom/>
      <diagonal/>
    </border>
    <border diagonalDown="1">
      <left/>
      <right style="thin">
        <color rgb="FFFF0000"/>
      </right>
      <top/>
      <bottom/>
      <diagonal style="thin">
        <color rgb="FFFF0000"/>
      </diagonal>
    </border>
    <border diagonalUp="1">
      <left style="thin">
        <color rgb="FFFF0000"/>
      </left>
      <right/>
      <top/>
      <bottom/>
      <diagonal style="thin">
        <color rgb="FFFF0000"/>
      </diagonal>
    </border>
    <border diagonalUp="1">
      <left/>
      <right/>
      <top/>
      <bottom/>
      <diagonal style="thin">
        <color rgb="FFFF0000"/>
      </diagonal>
    </border>
    <border diagonalDown="1">
      <left style="thin">
        <color rgb="FFFF0000"/>
      </left>
      <right/>
      <top/>
      <bottom/>
      <diagonal style="thin">
        <color rgb="FFFF0000"/>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diagonalDown="1">
      <left/>
      <right/>
      <top style="thin">
        <color rgb="FFFF0000"/>
      </top>
      <bottom/>
      <diagonal style="thin">
        <color rgb="FFFF0000"/>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indexed="22"/>
      </left>
      <right style="thin">
        <color indexed="22"/>
      </right>
      <top style="thin">
        <color indexed="22"/>
      </top>
      <bottom style="thin">
        <color indexed="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1"/>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22">
    <xf numFmtId="0" fontId="0" fillId="0" borderId="0">
      <alignment vertical="center"/>
    </xf>
    <xf numFmtId="38" fontId="2" fillId="0" borderId="0" applyFont="0" applyFill="0" applyBorder="0" applyAlignment="0" applyProtection="0">
      <alignment vertical="center"/>
    </xf>
    <xf numFmtId="0" fontId="2" fillId="0" borderId="0"/>
    <xf numFmtId="178" fontId="9" fillId="0" borderId="0" applyFill="0" applyBorder="0" applyAlignment="0"/>
    <xf numFmtId="38" fontId="10" fillId="28" borderId="0" applyNumberFormat="0" applyBorder="0" applyAlignment="0" applyProtection="0"/>
    <xf numFmtId="0" fontId="11" fillId="0" borderId="35" applyNumberFormat="0" applyAlignment="0" applyProtection="0">
      <alignment horizontal="left" vertical="center"/>
    </xf>
    <xf numFmtId="0" fontId="11" fillId="0" borderId="5">
      <alignment horizontal="left" vertical="center"/>
    </xf>
    <xf numFmtId="10" fontId="10" fillId="29" borderId="1" applyNumberFormat="0" applyBorder="0" applyAlignment="0" applyProtection="0"/>
    <xf numFmtId="179" fontId="2" fillId="0" borderId="0"/>
    <xf numFmtId="0" fontId="12" fillId="0" borderId="0"/>
    <xf numFmtId="10" fontId="12" fillId="0" borderId="0" applyFont="0" applyFill="0" applyBorder="0" applyAlignment="0" applyProtection="0"/>
    <xf numFmtId="0" fontId="13" fillId="3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6" applyNumberFormat="0" applyFill="0" applyAlignment="0" applyProtection="0">
      <alignment vertical="center"/>
    </xf>
    <xf numFmtId="0" fontId="18" fillId="31" borderId="0" applyNumberFormat="0" applyBorder="0" applyAlignment="0" applyProtection="0">
      <alignment vertical="center"/>
    </xf>
    <xf numFmtId="0" fontId="19" fillId="32" borderId="0" applyNumberFormat="0" applyBorder="0" applyAlignment="0" applyProtection="0">
      <alignment vertical="center"/>
    </xf>
    <xf numFmtId="0" fontId="42" fillId="0" borderId="0">
      <alignment vertical="center"/>
    </xf>
    <xf numFmtId="0" fontId="43" fillId="0" borderId="0"/>
    <xf numFmtId="0" fontId="46" fillId="0" borderId="0">
      <alignment vertical="center"/>
    </xf>
    <xf numFmtId="0" fontId="43" fillId="0" borderId="0"/>
  </cellStyleXfs>
  <cellXfs count="456">
    <xf numFmtId="0" fontId="0" fillId="0" borderId="0" xfId="0">
      <alignment vertical="center"/>
    </xf>
    <xf numFmtId="0" fontId="4" fillId="0" borderId="0" xfId="0" applyFont="1" applyFill="1" applyAlignment="1">
      <alignment vertical="center" shrinkToFit="1"/>
    </xf>
    <xf numFmtId="0" fontId="4" fillId="8" borderId="4"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8" xfId="0" applyFont="1" applyFill="1" applyBorder="1" applyAlignment="1">
      <alignment horizontal="center" vertical="center" shrinkToFit="1"/>
    </xf>
    <xf numFmtId="176" fontId="4" fillId="6" borderId="8" xfId="0" applyNumberFormat="1" applyFont="1" applyFill="1" applyBorder="1" applyAlignment="1">
      <alignment horizontal="center" vertical="center" shrinkToFit="1"/>
    </xf>
    <xf numFmtId="0" fontId="4" fillId="12" borderId="4" xfId="0" applyFont="1" applyFill="1" applyBorder="1" applyAlignment="1">
      <alignment horizontal="center" vertical="center" shrinkToFit="1"/>
    </xf>
    <xf numFmtId="176" fontId="4" fillId="12" borderId="4" xfId="0" applyNumberFormat="1" applyFont="1" applyFill="1" applyBorder="1" applyAlignment="1">
      <alignment horizontal="center" vertical="center" shrinkToFit="1"/>
    </xf>
    <xf numFmtId="0" fontId="4" fillId="10" borderId="4" xfId="0" applyFont="1" applyFill="1" applyBorder="1" applyAlignment="1">
      <alignment horizontal="center" vertical="center" shrinkToFit="1"/>
    </xf>
    <xf numFmtId="176" fontId="4" fillId="10" borderId="4" xfId="0" applyNumberFormat="1" applyFont="1" applyFill="1" applyBorder="1" applyAlignment="1">
      <alignment horizontal="center" vertical="center" shrinkToFit="1"/>
    </xf>
    <xf numFmtId="176" fontId="4" fillId="8" borderId="4" xfId="0" applyNumberFormat="1" applyFont="1" applyFill="1" applyBorder="1" applyAlignment="1">
      <alignment horizontal="center" vertical="center" shrinkToFit="1"/>
    </xf>
    <xf numFmtId="0" fontId="4" fillId="9" borderId="4" xfId="0" applyFont="1" applyFill="1" applyBorder="1" applyAlignment="1">
      <alignment horizontal="center" vertical="center" shrinkToFit="1"/>
    </xf>
    <xf numFmtId="176" fontId="4" fillId="9" borderId="11" xfId="0" applyNumberFormat="1" applyFont="1" applyFill="1" applyBorder="1" applyAlignment="1">
      <alignment horizontal="center" vertical="center" shrinkToFit="1"/>
    </xf>
    <xf numFmtId="0" fontId="4" fillId="0" borderId="1" xfId="0" applyFont="1" applyBorder="1" applyAlignment="1">
      <alignment vertical="center" shrinkToFit="1"/>
    </xf>
    <xf numFmtId="14" fontId="4" fillId="0" borderId="1" xfId="0" applyNumberFormat="1" applyFont="1" applyBorder="1" applyAlignment="1">
      <alignment vertical="center" shrinkToFit="1"/>
    </xf>
    <xf numFmtId="0" fontId="4" fillId="2" borderId="1" xfId="0" applyFont="1" applyFill="1" applyBorder="1" applyAlignment="1">
      <alignment vertical="center" shrinkToFit="1"/>
    </xf>
    <xf numFmtId="0" fontId="4" fillId="2" borderId="0" xfId="0" applyFont="1" applyFill="1" applyBorder="1" applyAlignment="1">
      <alignment vertical="center" shrinkToFit="1"/>
    </xf>
    <xf numFmtId="0" fontId="4" fillId="0" borderId="1" xfId="0" applyFont="1" applyFill="1" applyBorder="1" applyAlignment="1">
      <alignment vertical="center" shrinkToFit="1"/>
    </xf>
    <xf numFmtId="0" fontId="4" fillId="2" borderId="0" xfId="0" applyFont="1" applyFill="1" applyBorder="1" applyAlignment="1">
      <alignment horizontal="center" vertical="center" shrinkToFit="1"/>
    </xf>
    <xf numFmtId="0" fontId="4" fillId="2" borderId="0" xfId="0" applyFont="1" applyFill="1" applyBorder="1" applyAlignment="1">
      <alignment horizontal="left" vertical="center" shrinkToFit="1"/>
    </xf>
    <xf numFmtId="176" fontId="4" fillId="2" borderId="0" xfId="0" applyNumberFormat="1" applyFont="1" applyFill="1" applyBorder="1" applyAlignment="1">
      <alignment vertical="center" shrinkToFit="1"/>
    </xf>
    <xf numFmtId="0" fontId="5" fillId="0" borderId="0" xfId="0" applyFont="1" applyFill="1" applyBorder="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Fill="1" applyBorder="1">
      <alignment vertical="center"/>
    </xf>
    <xf numFmtId="0" fontId="5" fillId="0" borderId="9" xfId="0" applyFont="1" applyBorder="1">
      <alignment vertical="center"/>
    </xf>
    <xf numFmtId="0" fontId="5" fillId="0" borderId="31" xfId="0" applyFont="1" applyBorder="1">
      <alignment vertical="center"/>
    </xf>
    <xf numFmtId="0" fontId="5" fillId="0" borderId="12" xfId="0" applyFont="1" applyBorder="1">
      <alignment vertical="center"/>
    </xf>
    <xf numFmtId="0" fontId="5" fillId="0" borderId="30" xfId="0" applyFont="1" applyBorder="1">
      <alignment vertical="center"/>
    </xf>
    <xf numFmtId="0" fontId="5" fillId="0" borderId="11" xfId="0" applyFont="1" applyFill="1" applyBorder="1">
      <alignment vertical="center"/>
    </xf>
    <xf numFmtId="0" fontId="5" fillId="10" borderId="3" xfId="0" applyFont="1" applyFill="1" applyBorder="1" applyAlignment="1" applyProtection="1">
      <alignment horizontal="center" vertical="center"/>
      <protection locked="0"/>
    </xf>
    <xf numFmtId="0" fontId="5" fillId="10" borderId="29" xfId="0" applyFont="1" applyFill="1" applyBorder="1" applyAlignment="1" applyProtection="1">
      <alignment horizontal="center" vertical="center"/>
      <protection locked="0"/>
    </xf>
    <xf numFmtId="0" fontId="5" fillId="10" borderId="28" xfId="0" applyFont="1" applyFill="1" applyBorder="1" applyAlignment="1" applyProtection="1">
      <alignment horizontal="center" vertical="center"/>
      <protection locked="0"/>
    </xf>
    <xf numFmtId="0" fontId="5" fillId="10" borderId="5" xfId="0" applyFont="1" applyFill="1" applyBorder="1" applyAlignment="1" applyProtection="1">
      <alignment horizontal="center" vertical="center"/>
      <protection locked="0"/>
    </xf>
    <xf numFmtId="0" fontId="5" fillId="10" borderId="27"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5" fillId="0" borderId="10" xfId="0" applyFont="1" applyBorder="1">
      <alignment vertical="center"/>
    </xf>
    <xf numFmtId="0" fontId="5" fillId="0" borderId="0" xfId="0" applyFont="1" applyFill="1">
      <alignment vertical="center"/>
    </xf>
    <xf numFmtId="0" fontId="4" fillId="14" borderId="0" xfId="0" applyFont="1" applyFill="1" applyAlignment="1">
      <alignment vertical="center" shrinkToFit="1"/>
    </xf>
    <xf numFmtId="0" fontId="4" fillId="14" borderId="6" xfId="0" applyFont="1" applyFill="1" applyBorder="1" applyAlignment="1">
      <alignment vertical="center" shrinkToFit="1"/>
    </xf>
    <xf numFmtId="0" fontId="4" fillId="14" borderId="31" xfId="0" applyFont="1" applyFill="1" applyBorder="1" applyAlignment="1">
      <alignment vertical="center" shrinkToFit="1"/>
    </xf>
    <xf numFmtId="0" fontId="4" fillId="14" borderId="4" xfId="0" applyFont="1" applyFill="1" applyBorder="1" applyAlignment="1">
      <alignment vertical="center" wrapText="1" shrinkToFit="1"/>
    </xf>
    <xf numFmtId="0" fontId="4" fillId="14" borderId="4" xfId="0" applyFont="1" applyFill="1" applyBorder="1" applyAlignment="1">
      <alignment vertical="center" shrinkToFit="1"/>
    </xf>
    <xf numFmtId="0" fontId="4" fillId="14" borderId="12" xfId="0" applyFont="1" applyFill="1" applyBorder="1" applyAlignment="1">
      <alignment vertical="center" shrinkToFit="1"/>
    </xf>
    <xf numFmtId="0" fontId="4" fillId="14" borderId="11" xfId="0" applyFont="1" applyFill="1" applyBorder="1" applyAlignment="1">
      <alignment vertical="center" shrinkToFit="1"/>
    </xf>
    <xf numFmtId="0" fontId="4" fillId="17" borderId="8" xfId="0" applyFont="1" applyFill="1" applyBorder="1" applyAlignment="1">
      <alignment vertical="center" shrinkToFit="1"/>
    </xf>
    <xf numFmtId="0" fontId="4" fillId="22" borderId="5" xfId="0" applyFont="1" applyFill="1" applyBorder="1" applyAlignment="1">
      <alignment horizontal="center" vertical="center" shrinkToFit="1"/>
    </xf>
    <xf numFmtId="0" fontId="4" fillId="22" borderId="8" xfId="0" applyFont="1" applyFill="1" applyBorder="1" applyAlignment="1">
      <alignment vertical="center" wrapText="1" shrinkToFit="1"/>
    </xf>
    <xf numFmtId="0" fontId="4" fillId="22" borderId="31" xfId="0" applyFont="1" applyFill="1" applyBorder="1" applyAlignment="1">
      <alignment vertical="center" shrinkToFit="1"/>
    </xf>
    <xf numFmtId="0" fontId="4" fillId="22" borderId="31" xfId="0" applyFont="1" applyFill="1" applyBorder="1" applyAlignment="1">
      <alignment horizontal="center" vertical="center" shrinkToFit="1"/>
    </xf>
    <xf numFmtId="0" fontId="4" fillId="22" borderId="3" xfId="0" applyFont="1" applyFill="1" applyBorder="1" applyAlignment="1">
      <alignment vertical="center" shrinkToFit="1"/>
    </xf>
    <xf numFmtId="0" fontId="4" fillId="22" borderId="7" xfId="0" applyFont="1" applyFill="1" applyBorder="1" applyAlignment="1">
      <alignment vertical="center" shrinkToFit="1"/>
    </xf>
    <xf numFmtId="0" fontId="4" fillId="19" borderId="1" xfId="0" applyFont="1" applyFill="1" applyBorder="1" applyAlignment="1">
      <alignment horizontal="center" vertical="center" shrinkToFit="1"/>
    </xf>
    <xf numFmtId="0" fontId="4" fillId="27" borderId="1" xfId="0" applyFont="1" applyFill="1" applyBorder="1" applyAlignment="1">
      <alignment horizontal="center" vertical="center" shrinkToFit="1"/>
    </xf>
    <xf numFmtId="0" fontId="4" fillId="24" borderId="1" xfId="0" applyFont="1" applyFill="1" applyBorder="1" applyAlignment="1">
      <alignment horizontal="center" vertical="center" shrinkToFit="1"/>
    </xf>
    <xf numFmtId="0" fontId="4" fillId="23" borderId="1" xfId="0" applyFont="1" applyFill="1" applyBorder="1" applyAlignment="1">
      <alignment horizontal="center" vertical="center" shrinkToFit="1"/>
    </xf>
    <xf numFmtId="0" fontId="4" fillId="26" borderId="1" xfId="0" applyFont="1" applyFill="1" applyBorder="1" applyAlignment="1">
      <alignment horizontal="center" vertical="center" shrinkToFit="1"/>
    </xf>
    <xf numFmtId="0" fontId="2" fillId="0" borderId="0" xfId="2"/>
    <xf numFmtId="0" fontId="2" fillId="23" borderId="0" xfId="2" applyFill="1"/>
    <xf numFmtId="0" fontId="0" fillId="0" borderId="0" xfId="2" applyFont="1"/>
    <xf numFmtId="0" fontId="2" fillId="14" borderId="0" xfId="2" applyFill="1"/>
    <xf numFmtId="0" fontId="8" fillId="23" borderId="0" xfId="2" applyFont="1" applyFill="1"/>
    <xf numFmtId="0" fontId="4" fillId="20" borderId="0" xfId="0" applyFont="1" applyFill="1" applyBorder="1" applyAlignment="1">
      <alignment vertical="center" shrinkToFit="1"/>
    </xf>
    <xf numFmtId="0" fontId="4" fillId="21" borderId="1" xfId="0" applyFont="1" applyFill="1" applyBorder="1" applyAlignment="1">
      <alignment vertical="center" shrinkToFit="1"/>
    </xf>
    <xf numFmtId="0" fontId="4" fillId="20" borderId="33" xfId="0" applyFont="1" applyFill="1" applyBorder="1" applyAlignment="1">
      <alignment vertical="center" shrinkToFit="1"/>
    </xf>
    <xf numFmtId="0" fontId="4" fillId="20" borderId="12" xfId="0" applyFont="1" applyFill="1" applyBorder="1" applyAlignment="1">
      <alignment vertical="center" shrinkToFit="1"/>
    </xf>
    <xf numFmtId="0" fontId="4" fillId="20" borderId="7" xfId="0" applyFont="1" applyFill="1" applyBorder="1" applyAlignment="1">
      <alignment vertical="center" shrinkToFit="1"/>
    </xf>
    <xf numFmtId="0" fontId="4" fillId="20" borderId="31" xfId="0" applyFont="1" applyFill="1" applyBorder="1" applyAlignment="1">
      <alignment vertical="center" shrinkToFit="1"/>
    </xf>
    <xf numFmtId="0" fontId="4" fillId="20" borderId="11" xfId="0" applyFont="1" applyFill="1" applyBorder="1" applyAlignment="1">
      <alignment vertical="center" shrinkToFit="1"/>
    </xf>
    <xf numFmtId="0" fontId="2" fillId="0" borderId="0" xfId="2" applyFill="1"/>
    <xf numFmtId="0" fontId="4" fillId="11" borderId="0" xfId="0" applyFont="1" applyFill="1" applyBorder="1" applyAlignment="1">
      <alignment vertical="center" shrinkToFit="1"/>
    </xf>
    <xf numFmtId="0" fontId="4" fillId="11" borderId="4" xfId="0" applyFont="1" applyFill="1" applyBorder="1" applyAlignment="1">
      <alignment vertical="center" shrinkToFit="1"/>
    </xf>
    <xf numFmtId="0" fontId="4" fillId="11" borderId="31" xfId="0" applyFont="1" applyFill="1" applyBorder="1" applyAlignment="1">
      <alignment vertical="center" shrinkToFit="1"/>
    </xf>
    <xf numFmtId="0" fontId="4" fillId="11" borderId="11" xfId="0" applyFont="1" applyFill="1" applyBorder="1" applyAlignment="1">
      <alignment vertical="center" shrinkToFit="1"/>
    </xf>
    <xf numFmtId="0" fontId="4" fillId="11" borderId="12" xfId="0" applyFont="1" applyFill="1" applyBorder="1" applyAlignment="1">
      <alignment vertical="center" shrinkToFit="1"/>
    </xf>
    <xf numFmtId="0" fontId="4" fillId="11" borderId="9" xfId="0" applyFont="1" applyFill="1" applyBorder="1" applyAlignment="1">
      <alignment vertical="center" shrinkToFit="1"/>
    </xf>
    <xf numFmtId="0" fontId="4" fillId="11" borderId="33" xfId="0" applyFont="1" applyFill="1" applyBorder="1" applyAlignment="1">
      <alignment vertical="center" shrinkToFit="1"/>
    </xf>
    <xf numFmtId="0" fontId="4" fillId="25" borderId="1" xfId="0" applyFont="1" applyFill="1" applyBorder="1" applyAlignment="1">
      <alignment vertical="center" shrinkToFit="1"/>
    </xf>
    <xf numFmtId="0" fontId="4" fillId="33" borderId="2" xfId="0" applyFont="1" applyFill="1" applyBorder="1" applyAlignment="1">
      <alignment vertical="center" shrinkToFit="1"/>
    </xf>
    <xf numFmtId="0" fontId="4" fillId="33" borderId="4" xfId="0" applyFont="1" applyFill="1" applyBorder="1" applyAlignment="1">
      <alignment vertical="center" shrinkToFit="1"/>
    </xf>
    <xf numFmtId="0" fontId="4" fillId="33" borderId="8" xfId="0" applyFont="1" applyFill="1" applyBorder="1" applyAlignment="1">
      <alignment vertical="center" shrinkToFit="1"/>
    </xf>
    <xf numFmtId="0" fontId="8" fillId="15" borderId="37" xfId="2" applyFont="1" applyFill="1" applyBorder="1" applyProtection="1">
      <protection locked="0"/>
    </xf>
    <xf numFmtId="49" fontId="2" fillId="14" borderId="38" xfId="2" applyNumberFormat="1" applyFill="1" applyBorder="1" applyAlignment="1" applyProtection="1">
      <alignment horizontal="left"/>
      <protection locked="0"/>
    </xf>
    <xf numFmtId="3" fontId="2" fillId="14" borderId="38" xfId="2" applyNumberFormat="1" applyFill="1" applyBorder="1" applyProtection="1">
      <protection locked="0"/>
    </xf>
    <xf numFmtId="49" fontId="0" fillId="14" borderId="38" xfId="2" applyNumberFormat="1" applyFont="1" applyFill="1" applyBorder="1" applyAlignment="1" applyProtection="1">
      <alignment horizontal="left"/>
      <protection locked="0"/>
    </xf>
    <xf numFmtId="0" fontId="0" fillId="14" borderId="38" xfId="2" applyNumberFormat="1" applyFont="1" applyFill="1" applyBorder="1" applyAlignment="1" applyProtection="1">
      <alignment horizontal="left"/>
      <protection locked="0"/>
    </xf>
    <xf numFmtId="0" fontId="2" fillId="14" borderId="38" xfId="2" applyNumberFormat="1" applyFill="1" applyBorder="1" applyAlignment="1" applyProtection="1">
      <alignment horizontal="left"/>
      <protection locked="0"/>
    </xf>
    <xf numFmtId="0" fontId="2" fillId="14" borderId="38" xfId="2" applyFill="1" applyBorder="1" applyProtection="1">
      <protection locked="0"/>
    </xf>
    <xf numFmtId="3" fontId="0" fillId="14" borderId="38" xfId="2" applyNumberFormat="1" applyFont="1" applyFill="1" applyBorder="1" applyProtection="1">
      <protection locked="0"/>
    </xf>
    <xf numFmtId="49" fontId="2" fillId="0" borderId="38" xfId="2" applyNumberFormat="1" applyFill="1" applyBorder="1" applyAlignment="1" applyProtection="1">
      <alignment horizontal="left"/>
      <protection locked="0"/>
    </xf>
    <xf numFmtId="49" fontId="2" fillId="23" borderId="38" xfId="2" applyNumberFormat="1" applyFill="1" applyBorder="1" applyAlignment="1" applyProtection="1">
      <alignment horizontal="left"/>
      <protection locked="0"/>
    </xf>
    <xf numFmtId="3" fontId="2" fillId="23" borderId="38" xfId="2" applyNumberFormat="1" applyFill="1" applyBorder="1" applyProtection="1">
      <protection locked="0"/>
    </xf>
    <xf numFmtId="49" fontId="0" fillId="23" borderId="38" xfId="2" applyNumberFormat="1" applyFont="1" applyFill="1" applyBorder="1" applyAlignment="1" applyProtection="1">
      <alignment horizontal="left"/>
      <protection locked="0"/>
    </xf>
    <xf numFmtId="0" fontId="2" fillId="23" borderId="38" xfId="2" applyNumberFormat="1" applyFill="1" applyBorder="1" applyAlignment="1" applyProtection="1">
      <alignment horizontal="left"/>
      <protection locked="0"/>
    </xf>
    <xf numFmtId="0" fontId="0" fillId="23" borderId="38" xfId="2" applyNumberFormat="1" applyFont="1" applyFill="1" applyBorder="1" applyAlignment="1" applyProtection="1">
      <alignment horizontal="left"/>
      <protection locked="0"/>
    </xf>
    <xf numFmtId="0" fontId="2" fillId="23" borderId="38" xfId="2" applyFill="1" applyBorder="1" applyProtection="1">
      <protection locked="0"/>
    </xf>
    <xf numFmtId="0" fontId="8" fillId="15" borderId="39" xfId="2" applyFont="1" applyFill="1" applyBorder="1" applyProtection="1">
      <protection locked="0"/>
    </xf>
    <xf numFmtId="0" fontId="4" fillId="0" borderId="1" xfId="0"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vertical="center" shrinkToFit="1"/>
      <protection locked="0"/>
    </xf>
    <xf numFmtId="49" fontId="4" fillId="11" borderId="4" xfId="0" applyNumberFormat="1" applyFont="1" applyFill="1" applyBorder="1" applyAlignment="1" applyProtection="1">
      <alignment vertical="center" shrinkToFit="1"/>
      <protection locked="0"/>
    </xf>
    <xf numFmtId="49" fontId="4" fillId="11" borderId="33" xfId="0" applyNumberFormat="1" applyFont="1" applyFill="1" applyBorder="1" applyAlignment="1" applyProtection="1">
      <alignment vertical="center" shrinkToFit="1"/>
      <protection locked="0"/>
    </xf>
    <xf numFmtId="0" fontId="4" fillId="2" borderId="0" xfId="0" applyFont="1" applyFill="1" applyBorder="1" applyAlignment="1" applyProtection="1">
      <alignment vertical="center" shrinkToFit="1"/>
      <protection locked="0"/>
    </xf>
    <xf numFmtId="0" fontId="23" fillId="0" borderId="0" xfId="0" applyFont="1" applyAlignment="1">
      <alignment horizontal="justify" vertical="center"/>
    </xf>
    <xf numFmtId="0" fontId="23" fillId="0" borderId="0" xfId="0" applyFont="1" applyBorder="1" applyAlignment="1">
      <alignment horizontal="justify" vertical="center"/>
    </xf>
    <xf numFmtId="0" fontId="23" fillId="0" borderId="50" xfId="0" applyFont="1" applyBorder="1" applyAlignment="1">
      <alignment horizontal="justify" vertical="center"/>
    </xf>
    <xf numFmtId="0" fontId="23" fillId="0" borderId="48" xfId="0" applyFont="1" applyBorder="1" applyAlignment="1">
      <alignment horizontal="justify" vertical="center"/>
    </xf>
    <xf numFmtId="0" fontId="23" fillId="0" borderId="0" xfId="0" applyFont="1" applyAlignment="1">
      <alignment horizontal="justify" vertical="center"/>
    </xf>
    <xf numFmtId="0" fontId="23" fillId="0" borderId="46" xfId="0" applyFont="1" applyBorder="1" applyAlignment="1">
      <alignment horizontal="justify" vertical="center"/>
    </xf>
    <xf numFmtId="0" fontId="23" fillId="0" borderId="40" xfId="0" applyFont="1" applyBorder="1" applyAlignment="1">
      <alignment horizontal="justify" vertical="center"/>
    </xf>
    <xf numFmtId="0" fontId="23" fillId="0" borderId="41" xfId="0" applyFont="1" applyBorder="1" applyAlignment="1">
      <alignment horizontal="justify" vertical="center"/>
    </xf>
    <xf numFmtId="0" fontId="23" fillId="0" borderId="42" xfId="0" applyFont="1" applyBorder="1" applyAlignment="1">
      <alignment horizontal="justify" vertical="center"/>
    </xf>
    <xf numFmtId="0" fontId="23" fillId="0" borderId="51" xfId="0" applyFont="1" applyBorder="1" applyAlignment="1">
      <alignment horizontal="justify" vertical="center"/>
    </xf>
    <xf numFmtId="0" fontId="23" fillId="0" borderId="43" xfId="0" applyFont="1" applyBorder="1" applyAlignment="1">
      <alignment horizontal="justify" vertical="center"/>
    </xf>
    <xf numFmtId="0" fontId="23" fillId="0" borderId="47" xfId="0" applyFont="1" applyBorder="1" applyAlignment="1">
      <alignment horizontal="justify" vertical="center"/>
    </xf>
    <xf numFmtId="0" fontId="7" fillId="18" borderId="5" xfId="0" applyFont="1" applyFill="1" applyBorder="1" applyAlignment="1">
      <alignment horizontal="center" vertical="center"/>
    </xf>
    <xf numFmtId="0" fontId="23" fillId="0" borderId="59" xfId="0" applyFont="1" applyBorder="1" applyAlignment="1">
      <alignment horizontal="justify" vertical="center"/>
    </xf>
    <xf numFmtId="0" fontId="23" fillId="0" borderId="61" xfId="0" applyFont="1" applyBorder="1" applyAlignment="1">
      <alignment horizontal="justify" vertical="center"/>
    </xf>
    <xf numFmtId="0" fontId="23" fillId="0" borderId="62" xfId="0" applyFont="1" applyBorder="1" applyAlignment="1">
      <alignment horizontal="justify" vertical="center"/>
    </xf>
    <xf numFmtId="49" fontId="30" fillId="0" borderId="59"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0" fontId="23" fillId="0" borderId="64" xfId="0" applyFont="1" applyBorder="1" applyAlignment="1">
      <alignment horizontal="justify" vertical="center"/>
    </xf>
    <xf numFmtId="49" fontId="30" fillId="0" borderId="59" xfId="0" applyNumberFormat="1" applyFont="1" applyFill="1" applyBorder="1" applyAlignment="1">
      <alignment horizontal="justify" vertical="center"/>
    </xf>
    <xf numFmtId="49" fontId="30" fillId="0" borderId="0" xfId="0" applyNumberFormat="1" applyFont="1" applyFill="1" applyBorder="1" applyAlignment="1">
      <alignment horizontal="justify" vertical="center"/>
    </xf>
    <xf numFmtId="49" fontId="30" fillId="0" borderId="61" xfId="0" applyNumberFormat="1" applyFont="1" applyFill="1" applyBorder="1" applyAlignment="1">
      <alignment horizontal="center" vertical="center"/>
    </xf>
    <xf numFmtId="49" fontId="30" fillId="0" borderId="62" xfId="0" applyNumberFormat="1" applyFont="1" applyFill="1" applyBorder="1" applyAlignment="1">
      <alignment horizontal="center" vertical="center"/>
    </xf>
    <xf numFmtId="0" fontId="23" fillId="0" borderId="0" xfId="0" applyFont="1" applyBorder="1" applyAlignment="1">
      <alignment horizontal="justify" vertical="center"/>
    </xf>
    <xf numFmtId="0" fontId="4" fillId="22" borderId="12" xfId="0" applyFont="1" applyFill="1" applyBorder="1" applyAlignment="1">
      <alignment horizontal="center" vertical="center" shrinkToFit="1"/>
    </xf>
    <xf numFmtId="0" fontId="4" fillId="22" borderId="33" xfId="0" applyFont="1" applyFill="1" applyBorder="1" applyAlignment="1">
      <alignment vertical="center" shrinkToFit="1"/>
    </xf>
    <xf numFmtId="0" fontId="4" fillId="22" borderId="0" xfId="0" applyFont="1" applyFill="1" applyBorder="1" applyAlignment="1">
      <alignment horizontal="center" vertical="center" shrinkToFit="1"/>
    </xf>
    <xf numFmtId="0" fontId="4" fillId="22" borderId="1" xfId="0" applyFont="1" applyFill="1" applyBorder="1" applyAlignment="1">
      <alignment vertical="center" wrapText="1" shrinkToFit="1"/>
    </xf>
    <xf numFmtId="0" fontId="5" fillId="0" borderId="11" xfId="0" applyFont="1" applyBorder="1">
      <alignment vertical="center"/>
    </xf>
    <xf numFmtId="0" fontId="23" fillId="0" borderId="0" xfId="0" applyFont="1" applyBorder="1" applyAlignment="1">
      <alignment horizontal="justify" vertical="center"/>
    </xf>
    <xf numFmtId="0" fontId="23" fillId="0" borderId="0" xfId="0" applyFont="1" applyBorder="1" applyAlignment="1">
      <alignment horizontal="justify" vertical="center"/>
    </xf>
    <xf numFmtId="0" fontId="4" fillId="0" borderId="1" xfId="0" applyFont="1" applyFill="1" applyBorder="1" applyAlignment="1" applyProtection="1">
      <alignment vertical="center" shrinkToFit="1"/>
      <protection locked="0"/>
    </xf>
    <xf numFmtId="0" fontId="4" fillId="2" borderId="0" xfId="0" applyFont="1" applyFill="1" applyBorder="1" applyAlignment="1">
      <alignment vertical="center"/>
    </xf>
    <xf numFmtId="49" fontId="20" fillId="20" borderId="4" xfId="0" applyNumberFormat="1" applyFont="1" applyFill="1" applyBorder="1" applyAlignment="1" applyProtection="1">
      <alignment vertical="center" shrinkToFit="1"/>
      <protection locked="0"/>
    </xf>
    <xf numFmtId="56" fontId="4" fillId="0" borderId="6" xfId="0" applyNumberFormat="1" applyFont="1" applyFill="1" applyBorder="1" applyAlignment="1" applyProtection="1">
      <alignment horizontal="center" vertical="center" shrinkToFit="1"/>
      <protection locked="0"/>
    </xf>
    <xf numFmtId="56" fontId="4" fillId="0" borderId="1"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33" fillId="0" borderId="1" xfId="0" applyFont="1" applyFill="1" applyBorder="1" applyAlignment="1" applyProtection="1">
      <alignment vertical="center" shrinkToFit="1"/>
      <protection locked="0"/>
    </xf>
    <xf numFmtId="0" fontId="4" fillId="35" borderId="1" xfId="0" applyFont="1" applyFill="1" applyBorder="1" applyAlignment="1">
      <alignment horizontal="center" vertical="center" shrinkToFit="1"/>
    </xf>
    <xf numFmtId="0" fontId="4" fillId="22" borderId="1" xfId="0" applyFont="1" applyFill="1" applyBorder="1" applyAlignment="1">
      <alignment horizontal="center" vertical="center" shrinkToFit="1"/>
    </xf>
    <xf numFmtId="0" fontId="35" fillId="36" borderId="31" xfId="0" applyFont="1" applyFill="1" applyBorder="1" applyAlignment="1">
      <alignment vertical="center"/>
    </xf>
    <xf numFmtId="0" fontId="36" fillId="36" borderId="12" xfId="0" applyFont="1" applyFill="1" applyBorder="1" applyAlignment="1">
      <alignment vertical="center" shrinkToFit="1"/>
    </xf>
    <xf numFmtId="0" fontId="36" fillId="36" borderId="7" xfId="0" applyFont="1" applyFill="1" applyBorder="1" applyAlignment="1">
      <alignment vertical="center" shrinkToFit="1"/>
    </xf>
    <xf numFmtId="0" fontId="36" fillId="36" borderId="11" xfId="0" applyFont="1" applyFill="1" applyBorder="1" applyAlignment="1">
      <alignment vertical="center"/>
    </xf>
    <xf numFmtId="0" fontId="36" fillId="36" borderId="0" xfId="0" applyFont="1" applyFill="1" applyBorder="1" applyAlignment="1">
      <alignment vertical="center" shrinkToFit="1"/>
    </xf>
    <xf numFmtId="0" fontId="36" fillId="36" borderId="33" xfId="0" applyFont="1" applyFill="1" applyBorder="1" applyAlignment="1">
      <alignment vertical="center" shrinkToFit="1"/>
    </xf>
    <xf numFmtId="0" fontId="36" fillId="36" borderId="32" xfId="0" applyFont="1" applyFill="1" applyBorder="1" applyAlignment="1">
      <alignment vertical="center"/>
    </xf>
    <xf numFmtId="0" fontId="36" fillId="36" borderId="9" xfId="0" applyFont="1" applyFill="1" applyBorder="1" applyAlignment="1">
      <alignment vertical="center" shrinkToFit="1"/>
    </xf>
    <xf numFmtId="0" fontId="36" fillId="36" borderId="34" xfId="0" applyFont="1" applyFill="1" applyBorder="1" applyAlignment="1">
      <alignment vertical="center" shrinkToFit="1"/>
    </xf>
    <xf numFmtId="0" fontId="37" fillId="5" borderId="31" xfId="0" applyFont="1" applyFill="1" applyBorder="1" applyAlignment="1">
      <alignment vertical="center"/>
    </xf>
    <xf numFmtId="0" fontId="38" fillId="5" borderId="12" xfId="0" applyFont="1" applyFill="1" applyBorder="1" applyAlignment="1">
      <alignment vertical="center" shrinkToFit="1"/>
    </xf>
    <xf numFmtId="0" fontId="38" fillId="5" borderId="7" xfId="0" applyFont="1" applyFill="1" applyBorder="1" applyAlignment="1">
      <alignment vertical="center" shrinkToFit="1"/>
    </xf>
    <xf numFmtId="0" fontId="38" fillId="5" borderId="11" xfId="0" applyFont="1" applyFill="1" applyBorder="1" applyAlignment="1">
      <alignment vertical="center"/>
    </xf>
    <xf numFmtId="0" fontId="38" fillId="5" borderId="0" xfId="0" applyFont="1" applyFill="1" applyBorder="1" applyAlignment="1">
      <alignment vertical="center" shrinkToFit="1"/>
    </xf>
    <xf numFmtId="0" fontId="38" fillId="5" borderId="33" xfId="0" applyFont="1" applyFill="1" applyBorder="1" applyAlignment="1">
      <alignment vertical="center" shrinkToFit="1"/>
    </xf>
    <xf numFmtId="0" fontId="38" fillId="5" borderId="32" xfId="0" applyFont="1" applyFill="1" applyBorder="1" applyAlignment="1">
      <alignment vertical="center"/>
    </xf>
    <xf numFmtId="0" fontId="38" fillId="5" borderId="9" xfId="0" applyFont="1" applyFill="1" applyBorder="1" applyAlignment="1">
      <alignment vertical="center" shrinkToFit="1"/>
    </xf>
    <xf numFmtId="0" fontId="38" fillId="5" borderId="34" xfId="0" applyFont="1" applyFill="1" applyBorder="1" applyAlignment="1">
      <alignment vertical="center" shrinkToFit="1"/>
    </xf>
    <xf numFmtId="0" fontId="39" fillId="0" borderId="1" xfId="0" applyFont="1" applyFill="1" applyBorder="1" applyAlignment="1" applyProtection="1">
      <alignment vertical="center" shrinkToFit="1"/>
      <protection locked="0"/>
    </xf>
    <xf numFmtId="0" fontId="40" fillId="0" borderId="1" xfId="0" applyFont="1" applyFill="1" applyBorder="1" applyAlignment="1" applyProtection="1">
      <alignment vertical="center" shrinkToFit="1"/>
      <protection locked="0"/>
    </xf>
    <xf numFmtId="0" fontId="41" fillId="0" borderId="1" xfId="0" applyFont="1" applyFill="1" applyBorder="1" applyAlignment="1" applyProtection="1">
      <alignment vertical="center" shrinkToFit="1"/>
      <protection locked="0"/>
    </xf>
    <xf numFmtId="0" fontId="23" fillId="0" borderId="0" xfId="0" applyFont="1" applyBorder="1" applyAlignment="1">
      <alignment horizontal="justify" vertical="center"/>
    </xf>
    <xf numFmtId="0" fontId="48" fillId="22" borderId="65" xfId="20" applyFont="1" applyFill="1" applyBorder="1" applyAlignment="1">
      <alignment vertical="center" shrinkToFit="1"/>
    </xf>
    <xf numFmtId="0" fontId="46" fillId="22" borderId="66" xfId="20" applyFill="1" applyBorder="1" applyAlignment="1">
      <alignment vertical="center" shrinkToFit="1"/>
    </xf>
    <xf numFmtId="0" fontId="46" fillId="22" borderId="67" xfId="20" applyFill="1" applyBorder="1" applyAlignment="1">
      <alignment vertical="center" shrinkToFit="1"/>
    </xf>
    <xf numFmtId="0" fontId="41" fillId="39" borderId="31" xfId="0" applyFont="1" applyFill="1" applyBorder="1" applyAlignment="1">
      <alignment vertical="center"/>
    </xf>
    <xf numFmtId="0" fontId="49" fillId="39" borderId="12" xfId="0" applyFont="1" applyFill="1" applyBorder="1" applyAlignment="1">
      <alignment vertical="center" shrinkToFit="1"/>
    </xf>
    <xf numFmtId="0" fontId="49" fillId="39" borderId="7" xfId="0" applyFont="1" applyFill="1" applyBorder="1" applyAlignment="1">
      <alignment vertical="center" shrinkToFit="1"/>
    </xf>
    <xf numFmtId="0" fontId="49" fillId="39" borderId="11" xfId="0" applyFont="1" applyFill="1" applyBorder="1" applyAlignment="1">
      <alignment vertical="center"/>
    </xf>
    <xf numFmtId="0" fontId="49" fillId="39" borderId="0" xfId="0" applyFont="1" applyFill="1" applyBorder="1" applyAlignment="1">
      <alignment vertical="center" shrinkToFit="1"/>
    </xf>
    <xf numFmtId="0" fontId="49" fillId="39" borderId="33" xfId="0" applyFont="1" applyFill="1" applyBorder="1" applyAlignment="1">
      <alignment vertical="center" shrinkToFit="1"/>
    </xf>
    <xf numFmtId="0" fontId="49" fillId="39" borderId="32" xfId="0" applyFont="1" applyFill="1" applyBorder="1" applyAlignment="1">
      <alignment vertical="center"/>
    </xf>
    <xf numFmtId="0" fontId="49" fillId="39" borderId="9" xfId="0" applyFont="1" applyFill="1" applyBorder="1" applyAlignment="1">
      <alignment vertical="center" shrinkToFit="1"/>
    </xf>
    <xf numFmtId="0" fontId="49" fillId="39" borderId="34" xfId="0" applyFont="1" applyFill="1" applyBorder="1" applyAlignment="1">
      <alignment vertical="center" shrinkToFit="1"/>
    </xf>
    <xf numFmtId="0" fontId="20" fillId="20" borderId="4" xfId="0" applyFont="1" applyFill="1" applyBorder="1" applyAlignment="1" applyProtection="1">
      <alignment vertical="center" shrinkToFit="1"/>
      <protection locked="0"/>
    </xf>
    <xf numFmtId="3" fontId="4" fillId="2" borderId="1" xfId="0" applyNumberFormat="1"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11" borderId="33" xfId="0" applyFont="1" applyFill="1" applyBorder="1" applyAlignment="1" applyProtection="1">
      <alignment vertical="center" shrinkToFit="1"/>
      <protection locked="0"/>
    </xf>
    <xf numFmtId="0" fontId="49" fillId="0" borderId="1" xfId="0" applyFont="1" applyFill="1" applyBorder="1" applyAlignment="1" applyProtection="1">
      <alignment vertical="center" shrinkToFit="1"/>
      <protection locked="0"/>
    </xf>
    <xf numFmtId="0" fontId="46" fillId="0" borderId="0" xfId="20">
      <alignment vertical="center"/>
    </xf>
    <xf numFmtId="0" fontId="50" fillId="0" borderId="73" xfId="21" applyFont="1" applyFill="1" applyBorder="1" applyAlignment="1">
      <alignment wrapText="1"/>
    </xf>
    <xf numFmtId="0" fontId="51" fillId="0" borderId="73" xfId="21" applyFont="1" applyFill="1" applyBorder="1" applyAlignment="1">
      <alignment wrapText="1"/>
    </xf>
    <xf numFmtId="0" fontId="47" fillId="0" borderId="0" xfId="20" applyFont="1">
      <alignment vertical="center"/>
    </xf>
    <xf numFmtId="0" fontId="52" fillId="0" borderId="1" xfId="0" applyFont="1" applyFill="1" applyBorder="1" applyAlignment="1" applyProtection="1">
      <alignment vertical="center" wrapText="1" shrinkToFit="1"/>
      <protection locked="0"/>
    </xf>
    <xf numFmtId="0" fontId="53" fillId="0" borderId="1" xfId="0" applyFont="1" applyFill="1" applyBorder="1" applyAlignment="1" applyProtection="1">
      <alignment vertical="center" shrinkToFit="1"/>
      <protection locked="0"/>
    </xf>
    <xf numFmtId="0" fontId="44" fillId="38" borderId="1" xfId="19" applyFont="1" applyFill="1" applyBorder="1" applyAlignment="1">
      <alignment horizontal="center"/>
    </xf>
    <xf numFmtId="0" fontId="44" fillId="38" borderId="1" xfId="19" applyFont="1" applyFill="1" applyBorder="1" applyAlignment="1">
      <alignment horizontal="center" vertical="center" shrinkToFit="1"/>
    </xf>
    <xf numFmtId="0" fontId="44" fillId="0" borderId="74" xfId="21" applyFont="1" applyFill="1" applyBorder="1" applyAlignment="1"/>
    <xf numFmtId="0" fontId="46" fillId="0" borderId="74" xfId="20" applyBorder="1">
      <alignment vertical="center"/>
    </xf>
    <xf numFmtId="0" fontId="46" fillId="0" borderId="74" xfId="20" applyBorder="1" applyAlignment="1">
      <alignment vertical="center" shrinkToFit="1"/>
    </xf>
    <xf numFmtId="0" fontId="55" fillId="0" borderId="1" xfId="0" applyFont="1" applyFill="1" applyBorder="1" applyAlignment="1" applyProtection="1">
      <alignment vertical="center" wrapText="1" shrinkToFit="1"/>
      <protection locked="0"/>
    </xf>
    <xf numFmtId="0" fontId="53" fillId="0" borderId="1" xfId="0" applyFont="1" applyFill="1" applyBorder="1" applyAlignment="1" applyProtection="1">
      <alignment vertical="center" wrapText="1" shrinkToFit="1"/>
      <protection locked="0"/>
    </xf>
    <xf numFmtId="0" fontId="49" fillId="0" borderId="6" xfId="0" applyFont="1" applyFill="1" applyBorder="1" applyAlignment="1" applyProtection="1">
      <alignment horizontal="center" vertical="center" shrinkToFit="1"/>
      <protection locked="0"/>
    </xf>
    <xf numFmtId="0" fontId="49" fillId="0" borderId="1" xfId="0" applyFont="1" applyFill="1" applyBorder="1" applyAlignment="1" applyProtection="1">
      <alignment horizontal="center" vertical="center" shrinkToFit="1"/>
      <protection locked="0"/>
    </xf>
    <xf numFmtId="0" fontId="54" fillId="0" borderId="1" xfId="0" applyFont="1" applyFill="1" applyBorder="1" applyAlignment="1" applyProtection="1">
      <alignment vertical="center" shrinkToFit="1"/>
      <protection locked="0"/>
    </xf>
    <xf numFmtId="56" fontId="49" fillId="0" borderId="6" xfId="0" applyNumberFormat="1" applyFont="1" applyFill="1" applyBorder="1" applyAlignment="1" applyProtection="1">
      <alignment horizontal="center" vertical="center" shrinkToFit="1"/>
      <protection locked="0"/>
    </xf>
    <xf numFmtId="56" fontId="49"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vertical="center" shrinkToFit="1"/>
    </xf>
    <xf numFmtId="0" fontId="49" fillId="0" borderId="0" xfId="0" applyFont="1" applyFill="1" applyBorder="1" applyAlignment="1">
      <alignment vertical="center" shrinkToFit="1"/>
    </xf>
    <xf numFmtId="0" fontId="41" fillId="0" borderId="0" xfId="0" applyFont="1" applyFill="1" applyBorder="1" applyAlignment="1">
      <alignment vertical="center"/>
    </xf>
    <xf numFmtId="0" fontId="4" fillId="0" borderId="9" xfId="0" applyFont="1" applyFill="1" applyBorder="1" applyAlignment="1">
      <alignment vertical="center" shrinkToFit="1"/>
    </xf>
    <xf numFmtId="0" fontId="49" fillId="0" borderId="9" xfId="0" applyFont="1" applyFill="1" applyBorder="1" applyAlignment="1">
      <alignment vertical="center" shrinkToFit="1"/>
    </xf>
    <xf numFmtId="0" fontId="4" fillId="0" borderId="2" xfId="0" applyFont="1" applyBorder="1" applyAlignment="1">
      <alignment vertical="center" shrinkToFit="1"/>
    </xf>
    <xf numFmtId="14" fontId="4" fillId="0" borderId="2" xfId="0" applyNumberFormat="1" applyFont="1" applyBorder="1" applyAlignment="1">
      <alignment vertical="center" shrinkToFit="1"/>
    </xf>
    <xf numFmtId="0" fontId="4" fillId="2" borderId="2" xfId="0" applyFont="1" applyFill="1" applyBorder="1" applyAlignment="1">
      <alignment vertical="center" shrinkToFit="1"/>
    </xf>
    <xf numFmtId="0" fontId="4" fillId="2" borderId="77" xfId="0" applyFont="1" applyFill="1" applyBorder="1" applyAlignment="1">
      <alignment horizontal="center" vertical="center" shrinkToFit="1"/>
    </xf>
    <xf numFmtId="0" fontId="4" fillId="0" borderId="81" xfId="0" applyFont="1" applyBorder="1" applyAlignment="1">
      <alignment vertical="center" shrinkToFit="1"/>
    </xf>
    <xf numFmtId="0" fontId="4" fillId="0" borderId="77" xfId="0" applyFont="1" applyBorder="1" applyAlignment="1">
      <alignment vertical="center" shrinkToFit="1"/>
    </xf>
    <xf numFmtId="0" fontId="4" fillId="2" borderId="77" xfId="0" applyFont="1" applyFill="1" applyBorder="1" applyAlignment="1">
      <alignment vertical="center" shrinkToFit="1"/>
    </xf>
    <xf numFmtId="14" fontId="4" fillId="0" borderId="77" xfId="0" applyNumberFormat="1" applyFont="1" applyBorder="1" applyAlignment="1">
      <alignment vertical="center" shrinkToFit="1"/>
    </xf>
    <xf numFmtId="0" fontId="4" fillId="2" borderId="77" xfId="0" applyFont="1" applyFill="1" applyBorder="1" applyAlignment="1">
      <alignment horizontal="left" vertical="center" shrinkToFit="1"/>
    </xf>
    <xf numFmtId="176" fontId="4" fillId="2" borderId="77" xfId="0" applyNumberFormat="1" applyFont="1" applyFill="1" applyBorder="1" applyAlignment="1">
      <alignment vertical="center" shrinkToFit="1"/>
    </xf>
    <xf numFmtId="0" fontId="4" fillId="14" borderId="76" xfId="0" applyFont="1" applyFill="1" applyBorder="1" applyAlignment="1">
      <alignment vertical="center" shrinkToFit="1"/>
    </xf>
    <xf numFmtId="0" fontId="4" fillId="2" borderId="79" xfId="0" applyFont="1" applyFill="1" applyBorder="1" applyAlignment="1">
      <alignment vertical="center" shrinkToFit="1"/>
    </xf>
    <xf numFmtId="0" fontId="35" fillId="14" borderId="79" xfId="0" applyFont="1" applyFill="1" applyBorder="1" applyAlignment="1">
      <alignment vertical="center"/>
    </xf>
    <xf numFmtId="0" fontId="36" fillId="14" borderId="79" xfId="0" applyFont="1" applyFill="1" applyBorder="1" applyAlignment="1">
      <alignment vertical="center"/>
    </xf>
    <xf numFmtId="0" fontId="4" fillId="0" borderId="2"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vertical="center" shrinkToFit="1"/>
      <protection locked="0"/>
    </xf>
    <xf numFmtId="0" fontId="36" fillId="0" borderId="77" xfId="0" applyFont="1" applyFill="1" applyBorder="1" applyAlignment="1">
      <alignment vertical="center" shrinkToFit="1"/>
    </xf>
    <xf numFmtId="0" fontId="37" fillId="0" borderId="77" xfId="0" applyFont="1" applyFill="1" applyBorder="1" applyAlignment="1">
      <alignment vertical="center"/>
    </xf>
    <xf numFmtId="0" fontId="38" fillId="0" borderId="77" xfId="0" applyFont="1" applyFill="1" applyBorder="1" applyAlignment="1">
      <alignment vertical="center" shrinkToFit="1"/>
    </xf>
    <xf numFmtId="0" fontId="38" fillId="0" borderId="77" xfId="0" applyFont="1" applyFill="1" applyBorder="1" applyAlignment="1">
      <alignment vertical="center"/>
    </xf>
    <xf numFmtId="0" fontId="4" fillId="0" borderId="77" xfId="0" applyFont="1" applyFill="1" applyBorder="1" applyAlignment="1" applyProtection="1">
      <alignment horizontal="center" vertical="center" shrinkToFit="1"/>
      <protection locked="0"/>
    </xf>
    <xf numFmtId="0" fontId="4" fillId="2" borderId="75" xfId="0" applyFont="1" applyFill="1" applyBorder="1" applyAlignment="1">
      <alignment vertical="center" shrinkToFit="1"/>
    </xf>
    <xf numFmtId="49" fontId="20" fillId="20" borderId="11" xfId="0" applyNumberFormat="1" applyFont="1" applyFill="1" applyBorder="1" applyAlignment="1" applyProtection="1">
      <alignment vertical="center" shrinkToFit="1"/>
      <protection locked="0"/>
    </xf>
    <xf numFmtId="49" fontId="4" fillId="2" borderId="2" xfId="0" applyNumberFormat="1" applyFont="1" applyFill="1" applyBorder="1" applyAlignment="1" applyProtection="1">
      <alignment vertical="center" shrinkToFit="1"/>
      <protection locked="0"/>
    </xf>
    <xf numFmtId="49" fontId="4" fillId="11" borderId="0" xfId="0" applyNumberFormat="1" applyFont="1" applyFill="1" applyBorder="1" applyAlignment="1" applyProtection="1">
      <alignment vertical="center" shrinkToFit="1"/>
      <protection locked="0"/>
    </xf>
    <xf numFmtId="49" fontId="4" fillId="11" borderId="82" xfId="0" applyNumberFormat="1" applyFont="1" applyFill="1" applyBorder="1" applyAlignment="1" applyProtection="1">
      <alignment vertical="center" shrinkToFit="1"/>
      <protection locked="0"/>
    </xf>
    <xf numFmtId="0" fontId="44" fillId="0" borderId="0" xfId="21" applyFont="1" applyFill="1" applyBorder="1" applyAlignment="1"/>
    <xf numFmtId="0" fontId="46" fillId="0" borderId="0" xfId="20" applyBorder="1">
      <alignment vertical="center"/>
    </xf>
    <xf numFmtId="0" fontId="4" fillId="0" borderId="5" xfId="0" applyFont="1" applyFill="1" applyBorder="1" applyAlignment="1">
      <alignment vertical="center"/>
    </xf>
    <xf numFmtId="0" fontId="4" fillId="2" borderId="77" xfId="0" applyFont="1" applyFill="1" applyBorder="1" applyAlignment="1">
      <alignment horizontal="right" vertical="center" shrinkToFit="1"/>
    </xf>
    <xf numFmtId="0" fontId="4" fillId="0" borderId="1" xfId="0" applyFont="1" applyBorder="1" applyAlignment="1">
      <alignment horizontal="right" vertical="center" shrinkToFit="1"/>
    </xf>
    <xf numFmtId="180" fontId="4" fillId="2" borderId="1" xfId="0" applyNumberFormat="1" applyFont="1" applyFill="1" applyBorder="1" applyAlignment="1">
      <alignment vertical="center" shrinkToFit="1"/>
    </xf>
    <xf numFmtId="180" fontId="4" fillId="0" borderId="1" xfId="0" applyNumberFormat="1" applyFont="1" applyBorder="1" applyAlignment="1">
      <alignment vertical="center" shrinkToFit="1"/>
    </xf>
    <xf numFmtId="180" fontId="4" fillId="2" borderId="2" xfId="0" applyNumberFormat="1" applyFont="1" applyFill="1" applyBorder="1" applyAlignment="1">
      <alignment vertical="center" shrinkToFit="1"/>
    </xf>
    <xf numFmtId="180" fontId="4" fillId="2" borderId="77" xfId="0" applyNumberFormat="1" applyFont="1" applyFill="1" applyBorder="1" applyAlignment="1">
      <alignment vertical="center" shrinkToFit="1"/>
    </xf>
    <xf numFmtId="0" fontId="4" fillId="40" borderId="1" xfId="0" applyFont="1" applyFill="1" applyBorder="1" applyAlignment="1">
      <alignment vertical="center" shrinkToFit="1"/>
    </xf>
    <xf numFmtId="0" fontId="4" fillId="41" borderId="1" xfId="0" applyFont="1" applyFill="1" applyBorder="1" applyAlignment="1">
      <alignment vertical="center" shrinkToFit="1"/>
    </xf>
    <xf numFmtId="0" fontId="4" fillId="12" borderId="1" xfId="0" applyFont="1" applyFill="1" applyBorder="1" applyAlignment="1">
      <alignment vertical="center" shrinkToFit="1"/>
    </xf>
    <xf numFmtId="0" fontId="4" fillId="22" borderId="1" xfId="0" applyFont="1" applyFill="1" applyBorder="1" applyAlignment="1">
      <alignment vertical="center" shrinkToFit="1"/>
    </xf>
    <xf numFmtId="0" fontId="4" fillId="42" borderId="1" xfId="0" applyFont="1" applyFill="1" applyBorder="1" applyAlignment="1">
      <alignment vertical="center" shrinkToFit="1"/>
    </xf>
    <xf numFmtId="0" fontId="4" fillId="7" borderId="1" xfId="0" applyFont="1" applyFill="1" applyBorder="1" applyAlignment="1">
      <alignment vertical="center" shrinkToFit="1"/>
    </xf>
    <xf numFmtId="0" fontId="4" fillId="14" borderId="1" xfId="0" applyFont="1" applyFill="1" applyBorder="1" applyAlignment="1">
      <alignment vertical="center" shrinkToFit="1"/>
    </xf>
    <xf numFmtId="0" fontId="4" fillId="13" borderId="1" xfId="0" applyFont="1" applyFill="1" applyBorder="1" applyAlignment="1">
      <alignment vertical="center" shrinkToFit="1"/>
    </xf>
    <xf numFmtId="0" fontId="4" fillId="14" borderId="2" xfId="0" applyFont="1" applyFill="1" applyBorder="1" applyAlignment="1">
      <alignment vertical="center" shrinkToFit="1"/>
    </xf>
    <xf numFmtId="0" fontId="4" fillId="14" borderId="75" xfId="0" applyFont="1" applyFill="1" applyBorder="1" applyAlignment="1">
      <alignment vertical="center" shrinkToFit="1"/>
    </xf>
    <xf numFmtId="0" fontId="4" fillId="14" borderId="78" xfId="0" applyFont="1" applyFill="1" applyBorder="1" applyAlignment="1">
      <alignment horizontal="left" vertical="center" shrinkToFit="1"/>
    </xf>
    <xf numFmtId="0" fontId="4" fillId="14" borderId="77" xfId="0" applyFont="1" applyFill="1" applyBorder="1" applyAlignment="1">
      <alignment horizontal="left" vertical="center" shrinkToFit="1"/>
    </xf>
    <xf numFmtId="0" fontId="4" fillId="14" borderId="80" xfId="0" applyFont="1" applyFill="1" applyBorder="1" applyAlignment="1">
      <alignment horizontal="left" vertical="center" shrinkToFit="1"/>
    </xf>
    <xf numFmtId="0" fontId="4" fillId="43" borderId="1" xfId="0" applyFont="1" applyFill="1" applyBorder="1" applyAlignment="1">
      <alignment vertical="center" shrinkToFit="1"/>
    </xf>
    <xf numFmtId="0" fontId="5" fillId="0" borderId="0" xfId="0" applyFont="1" applyBorder="1" applyAlignment="1">
      <alignment horizontal="right" vertical="center"/>
    </xf>
    <xf numFmtId="0" fontId="7" fillId="18" borderId="5" xfId="0" applyFont="1" applyFill="1" applyBorder="1" applyAlignment="1">
      <alignment horizontal="center" vertical="center"/>
    </xf>
    <xf numFmtId="0" fontId="7" fillId="18" borderId="6" xfId="0" applyFont="1" applyFill="1" applyBorder="1" applyAlignment="1">
      <alignment horizontal="center" vertical="center"/>
    </xf>
    <xf numFmtId="0" fontId="5" fillId="18" borderId="3" xfId="0" applyFont="1" applyFill="1" applyBorder="1">
      <alignment vertical="center"/>
    </xf>
    <xf numFmtId="0" fontId="5" fillId="18" borderId="5" xfId="0" applyFont="1" applyFill="1" applyBorder="1">
      <alignment vertical="center"/>
    </xf>
    <xf numFmtId="0" fontId="5" fillId="10" borderId="3" xfId="0" applyFont="1" applyFill="1" applyBorder="1" applyAlignment="1" applyProtection="1">
      <alignment horizontal="center" vertical="center"/>
      <protection locked="0"/>
    </xf>
    <xf numFmtId="0" fontId="5" fillId="10" borderId="5" xfId="0" applyFont="1" applyFill="1" applyBorder="1" applyAlignment="1" applyProtection="1">
      <alignment horizontal="center" vertical="center"/>
      <protection locked="0"/>
    </xf>
    <xf numFmtId="0" fontId="5" fillId="10" borderId="6"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5" fillId="10" borderId="31" xfId="0" applyFont="1" applyFill="1" applyBorder="1" applyAlignment="1" applyProtection="1">
      <alignment vertical="center"/>
      <protection locked="0"/>
    </xf>
    <xf numFmtId="0" fontId="5" fillId="10" borderId="12" xfId="0" applyFont="1" applyFill="1" applyBorder="1" applyAlignment="1" applyProtection="1">
      <alignment vertical="center"/>
      <protection locked="0"/>
    </xf>
    <xf numFmtId="0" fontId="5" fillId="10" borderId="7" xfId="0" applyFont="1" applyFill="1" applyBorder="1" applyAlignment="1" applyProtection="1">
      <alignment vertical="center"/>
      <protection locked="0"/>
    </xf>
    <xf numFmtId="0" fontId="5" fillId="0" borderId="5" xfId="0" applyFont="1" applyFill="1" applyBorder="1" applyAlignment="1">
      <alignment horizontal="center" vertical="center"/>
    </xf>
    <xf numFmtId="0" fontId="5" fillId="10" borderId="27"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10" borderId="26" xfId="0" applyFont="1" applyFill="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10" borderId="20" xfId="0" applyFont="1" applyFill="1" applyBorder="1" applyAlignment="1" applyProtection="1">
      <alignment horizontal="center" vertical="center"/>
      <protection locked="0"/>
    </xf>
    <xf numFmtId="0" fontId="5" fillId="10" borderId="22" xfId="0" applyFont="1" applyFill="1" applyBorder="1" applyAlignment="1" applyProtection="1">
      <alignment horizontal="center" vertical="center"/>
      <protection locked="0"/>
    </xf>
    <xf numFmtId="0" fontId="5" fillId="10" borderId="25" xfId="0" applyFont="1" applyFill="1" applyBorder="1" applyAlignment="1" applyProtection="1">
      <alignment horizontal="center" vertical="center"/>
      <protection locked="0"/>
    </xf>
    <xf numFmtId="0" fontId="5" fillId="10" borderId="23"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18" borderId="1" xfId="0" applyFont="1" applyFill="1" applyBorder="1">
      <alignment vertical="center"/>
    </xf>
    <xf numFmtId="0" fontId="6" fillId="0" borderId="0" xfId="0" applyFont="1" applyBorder="1" applyAlignment="1">
      <alignment horizontal="center" vertical="center" shrinkToFit="1"/>
    </xf>
    <xf numFmtId="0" fontId="7" fillId="16"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10" borderId="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5" fillId="10" borderId="2" xfId="0" applyFont="1" applyFill="1" applyBorder="1" applyAlignment="1" applyProtection="1">
      <alignment vertical="center" shrinkToFit="1"/>
      <protection locked="0"/>
    </xf>
    <xf numFmtId="0" fontId="5" fillId="0" borderId="8" xfId="0" applyFont="1" applyBorder="1" applyAlignment="1">
      <alignment vertical="center" shrinkToFit="1"/>
    </xf>
    <xf numFmtId="0" fontId="5" fillId="0" borderId="12" xfId="0" applyFont="1" applyBorder="1" applyAlignment="1">
      <alignment horizontal="center" vertical="center"/>
    </xf>
    <xf numFmtId="0" fontId="5" fillId="10" borderId="1" xfId="0" applyFont="1" applyFill="1" applyBorder="1" applyProtection="1">
      <alignment vertical="center"/>
      <protection locked="0"/>
    </xf>
    <xf numFmtId="0" fontId="5" fillId="0" borderId="1" xfId="0" applyFont="1" applyFill="1" applyBorder="1" applyAlignment="1">
      <alignment vertical="center"/>
    </xf>
    <xf numFmtId="0" fontId="5" fillId="15" borderId="1" xfId="0" applyFont="1" applyFill="1" applyBorder="1">
      <alignment vertical="center"/>
    </xf>
    <xf numFmtId="0" fontId="5" fillId="0" borderId="3" xfId="0"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177" fontId="5" fillId="0" borderId="3" xfId="1" applyNumberFormat="1" applyFont="1" applyBorder="1" applyAlignment="1">
      <alignment horizontal="center" vertical="center"/>
    </xf>
    <xf numFmtId="177" fontId="5" fillId="0" borderId="5" xfId="1" applyNumberFormat="1" applyFont="1" applyBorder="1" applyAlignment="1">
      <alignment horizontal="center" vertical="center"/>
    </xf>
    <xf numFmtId="177" fontId="5" fillId="0" borderId="6" xfId="1" applyNumberFormat="1" applyFont="1" applyBorder="1" applyAlignment="1">
      <alignment horizontal="center" vertical="center"/>
    </xf>
    <xf numFmtId="0" fontId="3" fillId="0" borderId="3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34" xfId="0" applyFont="1" applyBorder="1" applyAlignment="1">
      <alignment horizontal="justify" vertical="center" wrapText="1"/>
    </xf>
    <xf numFmtId="0" fontId="5" fillId="10" borderId="31" xfId="0" applyFont="1" applyFill="1" applyBorder="1" applyAlignment="1" applyProtection="1">
      <alignment horizontal="center" vertical="center"/>
      <protection locked="0"/>
    </xf>
    <xf numFmtId="0" fontId="5" fillId="10" borderId="7" xfId="0" applyFont="1" applyFill="1" applyBorder="1" applyAlignment="1" applyProtection="1">
      <alignment horizontal="center" vertical="center"/>
      <protection locked="0"/>
    </xf>
    <xf numFmtId="0" fontId="5" fillId="10" borderId="32" xfId="0" applyFont="1" applyFill="1" applyBorder="1" applyAlignment="1" applyProtection="1">
      <alignment horizontal="center" vertical="center"/>
      <protection locked="0"/>
    </xf>
    <xf numFmtId="0" fontId="5" fillId="10" borderId="34" xfId="0" applyFont="1" applyFill="1" applyBorder="1" applyAlignment="1" applyProtection="1">
      <alignment horizontal="center" vertical="center"/>
      <protection locked="0"/>
    </xf>
    <xf numFmtId="0" fontId="5" fillId="18" borderId="6" xfId="0" applyFont="1" applyFill="1" applyBorder="1">
      <alignment vertical="center"/>
    </xf>
    <xf numFmtId="0" fontId="5" fillId="18" borderId="3" xfId="0" applyFont="1" applyFill="1" applyBorder="1" applyAlignment="1">
      <alignment horizontal="center" vertical="center"/>
    </xf>
    <xf numFmtId="0" fontId="5" fillId="18" borderId="5" xfId="0" applyFont="1" applyFill="1" applyBorder="1" applyAlignment="1">
      <alignment horizontal="center" vertical="center"/>
    </xf>
    <xf numFmtId="0" fontId="5" fillId="18" borderId="6" xfId="0" applyFont="1" applyFill="1" applyBorder="1" applyAlignment="1">
      <alignment horizontal="center" vertical="center"/>
    </xf>
    <xf numFmtId="0" fontId="5" fillId="0" borderId="3"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10" borderId="3" xfId="0" applyFont="1" applyFill="1" applyBorder="1" applyProtection="1">
      <alignment vertical="center"/>
      <protection locked="0"/>
    </xf>
    <xf numFmtId="0" fontId="5" fillId="10" borderId="5" xfId="0" applyFont="1" applyFill="1" applyBorder="1" applyProtection="1">
      <alignment vertical="center"/>
      <protection locked="0"/>
    </xf>
    <xf numFmtId="0" fontId="5" fillId="10" borderId="6" xfId="0" applyFont="1" applyFill="1" applyBorder="1" applyProtection="1">
      <alignment vertical="center"/>
      <protection locked="0"/>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lignment vertical="center"/>
    </xf>
    <xf numFmtId="0" fontId="5" fillId="0" borderId="7" xfId="0" applyFont="1" applyBorder="1">
      <alignment vertical="center"/>
    </xf>
    <xf numFmtId="0" fontId="5" fillId="10" borderId="3" xfId="0" applyFont="1" applyFill="1" applyBorder="1" applyAlignment="1" applyProtection="1">
      <alignment vertical="center" shrinkToFit="1"/>
      <protection locked="0"/>
    </xf>
    <xf numFmtId="0" fontId="5" fillId="10" borderId="5" xfId="0" applyFont="1" applyFill="1" applyBorder="1" applyAlignment="1" applyProtection="1">
      <alignment vertical="center" shrinkToFit="1"/>
      <protection locked="0"/>
    </xf>
    <xf numFmtId="0" fontId="5" fillId="10" borderId="6" xfId="0" applyFont="1" applyFill="1" applyBorder="1" applyAlignment="1" applyProtection="1">
      <alignment vertical="center" shrinkToFit="1"/>
      <protection locked="0"/>
    </xf>
    <xf numFmtId="49" fontId="5" fillId="10" borderId="1" xfId="0" applyNumberFormat="1" applyFont="1" applyFill="1" applyBorder="1" applyProtection="1">
      <alignment vertical="center"/>
      <protection locked="0"/>
    </xf>
    <xf numFmtId="0" fontId="3" fillId="0" borderId="1" xfId="0" applyFont="1" applyBorder="1" applyAlignment="1">
      <alignment vertical="center" shrinkToFit="1"/>
    </xf>
    <xf numFmtId="0" fontId="4" fillId="17" borderId="2"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4" fillId="17" borderId="8" xfId="0" applyFont="1" applyFill="1" applyBorder="1" applyAlignment="1">
      <alignment horizontal="center" vertical="center" shrinkToFit="1"/>
    </xf>
    <xf numFmtId="0" fontId="4" fillId="3" borderId="31" xfId="0" applyFont="1" applyFill="1" applyBorder="1" applyAlignment="1">
      <alignment vertical="center" shrinkToFit="1"/>
    </xf>
    <xf numFmtId="0" fontId="4" fillId="3" borderId="12" xfId="0" applyFont="1" applyFill="1" applyBorder="1" applyAlignment="1">
      <alignment vertical="center" shrinkToFit="1"/>
    </xf>
    <xf numFmtId="0" fontId="4" fillId="3" borderId="7" xfId="0" applyFont="1" applyFill="1" applyBorder="1" applyAlignment="1">
      <alignment vertical="center" shrinkToFit="1"/>
    </xf>
    <xf numFmtId="0" fontId="4" fillId="3" borderId="11" xfId="0" applyFont="1" applyFill="1" applyBorder="1" applyAlignment="1">
      <alignment vertical="center" shrinkToFit="1"/>
    </xf>
    <xf numFmtId="0" fontId="4" fillId="3" borderId="0" xfId="0" applyFont="1" applyFill="1" applyBorder="1" applyAlignment="1">
      <alignment vertical="center" shrinkToFit="1"/>
    </xf>
    <xf numFmtId="0" fontId="4" fillId="3" borderId="33" xfId="0" applyFont="1" applyFill="1" applyBorder="1" applyAlignment="1">
      <alignment vertical="center" shrinkToFit="1"/>
    </xf>
    <xf numFmtId="0" fontId="4" fillId="3" borderId="32" xfId="0" applyFont="1" applyFill="1" applyBorder="1" applyAlignment="1">
      <alignment vertical="center" shrinkToFit="1"/>
    </xf>
    <xf numFmtId="0" fontId="4" fillId="3" borderId="9" xfId="0" applyFont="1" applyFill="1" applyBorder="1" applyAlignment="1">
      <alignment vertical="center" shrinkToFit="1"/>
    </xf>
    <xf numFmtId="0" fontId="4" fillId="3" borderId="34" xfId="0" applyFont="1" applyFill="1" applyBorder="1" applyAlignment="1">
      <alignment vertical="center" shrinkToFit="1"/>
    </xf>
    <xf numFmtId="0" fontId="4" fillId="5" borderId="31"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4" fillId="5" borderId="0" xfId="0" applyFont="1" applyFill="1" applyBorder="1" applyAlignment="1">
      <alignment horizontal="center" vertical="center" shrinkToFit="1"/>
    </xf>
    <xf numFmtId="0" fontId="4" fillId="5" borderId="33" xfId="0" applyFont="1" applyFill="1" applyBorder="1" applyAlignment="1">
      <alignment horizontal="center" vertical="center" shrinkToFit="1"/>
    </xf>
    <xf numFmtId="0" fontId="4" fillId="5" borderId="32"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34" xfId="0" applyFont="1" applyFill="1" applyBorder="1" applyAlignment="1">
      <alignment horizontal="center" vertical="center" shrinkToFit="1"/>
    </xf>
    <xf numFmtId="0" fontId="4" fillId="11" borderId="31" xfId="0" applyFont="1" applyFill="1" applyBorder="1" applyAlignment="1">
      <alignment horizontal="center" vertical="center" shrinkToFit="1"/>
    </xf>
    <xf numFmtId="0" fontId="4" fillId="11" borderId="12" xfId="0" applyFont="1" applyFill="1" applyBorder="1" applyAlignment="1">
      <alignment horizontal="center" vertical="center" shrinkToFit="1"/>
    </xf>
    <xf numFmtId="0" fontId="4" fillId="11" borderId="7" xfId="0" applyFont="1" applyFill="1" applyBorder="1" applyAlignment="1">
      <alignment horizontal="center" vertical="center" shrinkToFit="1"/>
    </xf>
    <xf numFmtId="0" fontId="4" fillId="11" borderId="11" xfId="0" applyFont="1" applyFill="1" applyBorder="1" applyAlignment="1">
      <alignment horizontal="center" vertical="center" shrinkToFit="1"/>
    </xf>
    <xf numFmtId="0" fontId="4" fillId="11" borderId="0" xfId="0" applyFont="1" applyFill="1" applyBorder="1" applyAlignment="1">
      <alignment horizontal="center" vertical="center" shrinkToFit="1"/>
    </xf>
    <xf numFmtId="0" fontId="4" fillId="11" borderId="33" xfId="0" applyFont="1" applyFill="1" applyBorder="1" applyAlignment="1">
      <alignment horizontal="center" vertical="center" shrinkToFit="1"/>
    </xf>
    <xf numFmtId="0" fontId="4" fillId="11" borderId="32" xfId="0" applyFont="1" applyFill="1" applyBorder="1" applyAlignment="1">
      <alignment horizontal="center" vertical="center" shrinkToFit="1"/>
    </xf>
    <xf numFmtId="0" fontId="4" fillId="11" borderId="9" xfId="0" applyFont="1" applyFill="1" applyBorder="1" applyAlignment="1">
      <alignment horizontal="center" vertical="center" shrinkToFit="1"/>
    </xf>
    <xf numFmtId="0" fontId="4" fillId="11" borderId="34" xfId="0"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33" xfId="0" applyFont="1" applyFill="1" applyBorder="1" applyAlignment="1">
      <alignment horizontal="center" vertical="center" shrinkToFit="1"/>
    </xf>
    <xf numFmtId="0" fontId="4" fillId="4" borderId="32"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13" borderId="31" xfId="0" applyFont="1" applyFill="1" applyBorder="1" applyAlignment="1">
      <alignment horizontal="center" vertical="center" shrinkToFit="1"/>
    </xf>
    <xf numFmtId="0" fontId="4" fillId="13" borderId="12" xfId="0" applyFont="1" applyFill="1" applyBorder="1" applyAlignment="1">
      <alignment horizontal="center" vertical="center" shrinkToFit="1"/>
    </xf>
    <xf numFmtId="0" fontId="4" fillId="13" borderId="7" xfId="0" applyFont="1" applyFill="1" applyBorder="1" applyAlignment="1">
      <alignment horizontal="center" vertical="center" shrinkToFit="1"/>
    </xf>
    <xf numFmtId="0" fontId="4" fillId="13" borderId="11" xfId="0" applyFont="1" applyFill="1" applyBorder="1" applyAlignment="1">
      <alignment horizontal="center" vertical="center" shrinkToFit="1"/>
    </xf>
    <xf numFmtId="0" fontId="4" fillId="13" borderId="0" xfId="0" applyFont="1" applyFill="1" applyBorder="1" applyAlignment="1">
      <alignment horizontal="center" vertical="center" shrinkToFit="1"/>
    </xf>
    <xf numFmtId="0" fontId="4" fillId="13" borderId="33" xfId="0" applyFont="1" applyFill="1" applyBorder="1" applyAlignment="1">
      <alignment horizontal="center" vertical="center" shrinkToFit="1"/>
    </xf>
    <xf numFmtId="0" fontId="4" fillId="13" borderId="32" xfId="0" applyFont="1" applyFill="1" applyBorder="1" applyAlignment="1">
      <alignment horizontal="center" vertical="center" shrinkToFit="1"/>
    </xf>
    <xf numFmtId="0" fontId="4" fillId="13" borderId="9" xfId="0" applyFont="1" applyFill="1" applyBorder="1" applyAlignment="1">
      <alignment horizontal="center" vertical="center" shrinkToFit="1"/>
    </xf>
    <xf numFmtId="0" fontId="4" fillId="13" borderId="34" xfId="0" applyFont="1" applyFill="1" applyBorder="1" applyAlignment="1">
      <alignment horizontal="center" vertical="center" shrinkToFit="1"/>
    </xf>
    <xf numFmtId="0" fontId="4" fillId="7" borderId="31" xfId="0" applyFont="1" applyFill="1" applyBorder="1" applyAlignment="1">
      <alignment horizontal="center" vertical="center" shrinkToFit="1"/>
    </xf>
    <xf numFmtId="0" fontId="4" fillId="7" borderId="12" xfId="0" applyFont="1" applyFill="1" applyBorder="1" applyAlignment="1">
      <alignment horizontal="center" vertical="center" shrinkToFit="1"/>
    </xf>
    <xf numFmtId="0" fontId="4" fillId="7" borderId="7" xfId="0" applyFont="1" applyFill="1" applyBorder="1" applyAlignment="1">
      <alignment horizontal="center" vertical="center" shrinkToFit="1"/>
    </xf>
    <xf numFmtId="0" fontId="4" fillId="7" borderId="11" xfId="0" applyFont="1" applyFill="1" applyBorder="1" applyAlignment="1">
      <alignment horizontal="center" vertical="center" shrinkToFit="1"/>
    </xf>
    <xf numFmtId="0" fontId="4" fillId="7" borderId="0" xfId="0" applyFont="1" applyFill="1" applyBorder="1" applyAlignment="1">
      <alignment horizontal="center" vertical="center" shrinkToFit="1"/>
    </xf>
    <xf numFmtId="0" fontId="4" fillId="7" borderId="33" xfId="0" applyFont="1" applyFill="1" applyBorder="1" applyAlignment="1">
      <alignment horizontal="center" vertical="center" shrinkToFit="1"/>
    </xf>
    <xf numFmtId="0" fontId="4" fillId="7" borderId="32" xfId="0" applyFont="1" applyFill="1" applyBorder="1" applyAlignment="1">
      <alignment horizontal="center" vertical="center" shrinkToFit="1"/>
    </xf>
    <xf numFmtId="0" fontId="4" fillId="7" borderId="9" xfId="0" applyFont="1" applyFill="1" applyBorder="1" applyAlignment="1">
      <alignment horizontal="center" vertical="center" shrinkToFit="1"/>
    </xf>
    <xf numFmtId="0" fontId="4" fillId="7" borderId="34" xfId="0" applyFont="1" applyFill="1" applyBorder="1" applyAlignment="1">
      <alignment horizontal="center" vertical="center" shrinkToFit="1"/>
    </xf>
    <xf numFmtId="49" fontId="30" fillId="34" borderId="59" xfId="0" applyNumberFormat="1" applyFont="1" applyFill="1" applyBorder="1" applyAlignment="1">
      <alignment horizontal="center" vertical="center"/>
    </xf>
    <xf numFmtId="49" fontId="30" fillId="34" borderId="0" xfId="0" applyNumberFormat="1" applyFont="1" applyFill="1" applyBorder="1" applyAlignment="1">
      <alignment horizontal="center" vertical="center"/>
    </xf>
    <xf numFmtId="0" fontId="23" fillId="0" borderId="0" xfId="0" applyFont="1" applyBorder="1" applyAlignment="1">
      <alignment horizontal="justify" vertical="center" wrapText="1"/>
    </xf>
    <xf numFmtId="0" fontId="23" fillId="0" borderId="60" xfId="0" applyFont="1" applyBorder="1" applyAlignment="1">
      <alignment horizontal="justify" vertical="center" wrapText="1"/>
    </xf>
    <xf numFmtId="49" fontId="31" fillId="17" borderId="59" xfId="0" applyNumberFormat="1" applyFont="1" applyFill="1" applyBorder="1" applyAlignment="1">
      <alignment horizontal="center" vertical="center"/>
    </xf>
    <xf numFmtId="49" fontId="31" fillId="17" borderId="0" xfId="0" applyNumberFormat="1" applyFont="1" applyFill="1" applyBorder="1" applyAlignment="1">
      <alignment horizontal="center" vertical="center"/>
    </xf>
    <xf numFmtId="0" fontId="23" fillId="0" borderId="0" xfId="0" applyFont="1" applyBorder="1" applyAlignment="1">
      <alignment horizontal="justify" vertical="center"/>
    </xf>
    <xf numFmtId="0" fontId="23" fillId="0" borderId="60" xfId="0" applyFont="1" applyBorder="1" applyAlignment="1">
      <alignment horizontal="justify" vertical="center"/>
    </xf>
    <xf numFmtId="0" fontId="23" fillId="0" borderId="62" xfId="0" applyFont="1" applyBorder="1" applyAlignment="1">
      <alignment horizontal="justify" vertical="center" wrapText="1"/>
    </xf>
    <xf numFmtId="0" fontId="23" fillId="0" borderId="63" xfId="0" applyFont="1" applyBorder="1" applyAlignment="1">
      <alignment horizontal="justify" vertical="center" wrapText="1"/>
    </xf>
    <xf numFmtId="0" fontId="23" fillId="0" borderId="0" xfId="0" applyFont="1" applyBorder="1" applyAlignment="1">
      <alignment vertical="top" wrapText="1"/>
    </xf>
    <xf numFmtId="0" fontId="23" fillId="0" borderId="60" xfId="0" applyFont="1" applyBorder="1" applyAlignment="1">
      <alignment vertical="top" wrapText="1"/>
    </xf>
    <xf numFmtId="0" fontId="23" fillId="0" borderId="62" xfId="0" applyFont="1" applyBorder="1" applyAlignment="1">
      <alignment vertical="top" wrapText="1"/>
    </xf>
    <xf numFmtId="0" fontId="23" fillId="0" borderId="63" xfId="0" applyFont="1" applyBorder="1" applyAlignment="1">
      <alignment vertical="top" wrapText="1"/>
    </xf>
    <xf numFmtId="0" fontId="23" fillId="0" borderId="0" xfId="0" applyFont="1" applyBorder="1" applyAlignment="1">
      <alignment horizontal="justify" vertical="top"/>
    </xf>
    <xf numFmtId="0" fontId="23" fillId="0" borderId="60" xfId="0" applyFont="1" applyBorder="1" applyAlignment="1">
      <alignment horizontal="justify" vertical="top"/>
    </xf>
    <xf numFmtId="0" fontId="23" fillId="0" borderId="62" xfId="0" applyFont="1" applyBorder="1" applyAlignment="1">
      <alignment horizontal="justify" vertical="top"/>
    </xf>
    <xf numFmtId="0" fontId="23" fillId="0" borderId="63" xfId="0" applyFont="1" applyBorder="1" applyAlignment="1">
      <alignment horizontal="justify" vertical="top"/>
    </xf>
    <xf numFmtId="0" fontId="21" fillId="15" borderId="56" xfId="0" applyFont="1" applyFill="1" applyBorder="1" applyAlignment="1">
      <alignment horizontal="justify" vertical="center"/>
    </xf>
    <xf numFmtId="0" fontId="21" fillId="15" borderId="57" xfId="0" applyFont="1" applyFill="1" applyBorder="1" applyAlignment="1">
      <alignment horizontal="justify" vertical="center"/>
    </xf>
    <xf numFmtId="0" fontId="21" fillId="15" borderId="58" xfId="0" applyFont="1" applyFill="1" applyBorder="1" applyAlignment="1">
      <alignment horizontal="justify" vertical="center"/>
    </xf>
    <xf numFmtId="0" fontId="21" fillId="15" borderId="59" xfId="0" applyFont="1" applyFill="1" applyBorder="1" applyAlignment="1">
      <alignment horizontal="justify" vertical="center"/>
    </xf>
    <xf numFmtId="0" fontId="21" fillId="15" borderId="0" xfId="0" applyFont="1" applyFill="1" applyBorder="1" applyAlignment="1">
      <alignment horizontal="justify" vertical="center"/>
    </xf>
    <xf numFmtId="0" fontId="21" fillId="15" borderId="60" xfId="0" applyFont="1" applyFill="1" applyBorder="1" applyAlignment="1">
      <alignment horizontal="justify" vertical="center"/>
    </xf>
    <xf numFmtId="49" fontId="30" fillId="34" borderId="61" xfId="0" applyNumberFormat="1" applyFont="1" applyFill="1" applyBorder="1" applyAlignment="1">
      <alignment horizontal="center" vertical="center"/>
    </xf>
    <xf numFmtId="49" fontId="30" fillId="34" borderId="62" xfId="0" applyNumberFormat="1" applyFont="1" applyFill="1" applyBorder="1" applyAlignment="1">
      <alignment horizontal="center" vertical="center"/>
    </xf>
    <xf numFmtId="0" fontId="23" fillId="0" borderId="62" xfId="0" applyFont="1" applyBorder="1" applyAlignment="1">
      <alignment horizontal="justify" vertical="center"/>
    </xf>
    <xf numFmtId="0" fontId="23" fillId="0" borderId="63" xfId="0" applyFont="1" applyBorder="1" applyAlignment="1">
      <alignment horizontal="justify" vertical="center"/>
    </xf>
    <xf numFmtId="0" fontId="23" fillId="0" borderId="45" xfId="0" applyFont="1" applyBorder="1" applyAlignment="1">
      <alignment horizontal="justify" vertical="center"/>
    </xf>
    <xf numFmtId="0" fontId="23" fillId="0" borderId="44" xfId="0" applyFont="1" applyBorder="1" applyAlignment="1">
      <alignment horizontal="justify" vertical="center"/>
    </xf>
    <xf numFmtId="0" fontId="23" fillId="0" borderId="54" xfId="0" applyFont="1" applyBorder="1" applyAlignment="1">
      <alignment horizontal="justify" vertical="center"/>
    </xf>
    <xf numFmtId="0" fontId="23" fillId="0" borderId="55" xfId="0" applyFont="1" applyBorder="1" applyAlignment="1">
      <alignment horizontal="justify" vertical="center"/>
    </xf>
    <xf numFmtId="0" fontId="22" fillId="33" borderId="59" xfId="0" applyFont="1" applyFill="1" applyBorder="1" applyAlignment="1">
      <alignment horizontal="justify" vertical="center"/>
    </xf>
    <xf numFmtId="0" fontId="22" fillId="33" borderId="0" xfId="0" applyFont="1" applyFill="1" applyBorder="1" applyAlignment="1">
      <alignment horizontal="justify" vertical="center"/>
    </xf>
    <xf numFmtId="0" fontId="22" fillId="33" borderId="60" xfId="0" applyFont="1" applyFill="1" applyBorder="1" applyAlignment="1">
      <alignment horizontal="justify" vertical="center"/>
    </xf>
    <xf numFmtId="0" fontId="22" fillId="33" borderId="56" xfId="0" applyFont="1" applyFill="1" applyBorder="1" applyAlignment="1">
      <alignment horizontal="justify" vertical="center"/>
    </xf>
    <xf numFmtId="0" fontId="22" fillId="33" borderId="57" xfId="0" applyFont="1" applyFill="1" applyBorder="1" applyAlignment="1">
      <alignment horizontal="justify" vertical="center"/>
    </xf>
    <xf numFmtId="0" fontId="22" fillId="33" borderId="58" xfId="0" applyFont="1" applyFill="1" applyBorder="1" applyAlignment="1">
      <alignment horizontal="justify" vertical="center"/>
    </xf>
    <xf numFmtId="0" fontId="23" fillId="0" borderId="52" xfId="0" applyFont="1" applyBorder="1" applyAlignment="1">
      <alignment horizontal="justify" vertical="center"/>
    </xf>
    <xf numFmtId="0" fontId="23" fillId="0" borderId="53" xfId="0" applyFont="1" applyBorder="1" applyAlignment="1">
      <alignment horizontal="justify" vertical="center"/>
    </xf>
    <xf numFmtId="0" fontId="23" fillId="0" borderId="0" xfId="0" applyFont="1" applyBorder="1" applyAlignment="1">
      <alignment horizontal="justify" vertical="top" wrapText="1"/>
    </xf>
    <xf numFmtId="0" fontId="23" fillId="0" borderId="60" xfId="0" applyFont="1" applyBorder="1" applyAlignment="1">
      <alignment horizontal="justify" vertical="top" wrapText="1"/>
    </xf>
    <xf numFmtId="0" fontId="23" fillId="0" borderId="62" xfId="0" applyFont="1" applyBorder="1" applyAlignment="1">
      <alignment horizontal="justify" vertical="top" wrapText="1"/>
    </xf>
    <xf numFmtId="0" fontId="23" fillId="0" borderId="63" xfId="0" applyFont="1" applyBorder="1" applyAlignment="1">
      <alignment horizontal="justify" vertical="top" wrapText="1"/>
    </xf>
    <xf numFmtId="0" fontId="23" fillId="0" borderId="50" xfId="0" applyFont="1" applyBorder="1" applyAlignment="1">
      <alignment horizontal="justify" vertical="center"/>
    </xf>
    <xf numFmtId="0" fontId="23" fillId="0" borderId="49" xfId="0" applyFont="1" applyBorder="1" applyAlignment="1">
      <alignment horizontal="justify" vertical="center"/>
    </xf>
    <xf numFmtId="49" fontId="30" fillId="37" borderId="59" xfId="0" applyNumberFormat="1" applyFont="1" applyFill="1" applyBorder="1" applyAlignment="1">
      <alignment horizontal="center" vertical="center"/>
    </xf>
    <xf numFmtId="49" fontId="30" fillId="37" borderId="0" xfId="0" applyNumberFormat="1" applyFont="1" applyFill="1" applyBorder="1" applyAlignment="1">
      <alignment horizontal="center" vertical="center"/>
    </xf>
    <xf numFmtId="49" fontId="30" fillId="37" borderId="61" xfId="0" applyNumberFormat="1" applyFont="1" applyFill="1" applyBorder="1" applyAlignment="1">
      <alignment horizontal="center" vertical="center"/>
    </xf>
    <xf numFmtId="49" fontId="30" fillId="37" borderId="62" xfId="0" applyNumberFormat="1" applyFont="1" applyFill="1" applyBorder="1" applyAlignment="1">
      <alignment horizontal="center" vertical="center"/>
    </xf>
    <xf numFmtId="0" fontId="46" fillId="22" borderId="68" xfId="20" applyFill="1" applyBorder="1" applyAlignment="1">
      <alignment horizontal="left" vertical="center" wrapText="1" indent="1"/>
    </xf>
    <xf numFmtId="0" fontId="46" fillId="22" borderId="0" xfId="20" applyFill="1" applyBorder="1" applyAlignment="1">
      <alignment horizontal="left" vertical="center" wrapText="1" indent="1"/>
    </xf>
    <xf numFmtId="0" fontId="46" fillId="22" borderId="69" xfId="20" applyFill="1" applyBorder="1" applyAlignment="1">
      <alignment horizontal="left" vertical="center" wrapText="1" indent="1"/>
    </xf>
    <xf numFmtId="0" fontId="46" fillId="22" borderId="70" xfId="20" applyFill="1" applyBorder="1" applyAlignment="1">
      <alignment horizontal="left" vertical="center" wrapText="1" indent="1"/>
    </xf>
    <xf numFmtId="0" fontId="46" fillId="22" borderId="71" xfId="20" applyFill="1" applyBorder="1" applyAlignment="1">
      <alignment horizontal="left" vertical="center" wrapText="1" indent="1"/>
    </xf>
    <xf numFmtId="0" fontId="46" fillId="22" borderId="72" xfId="20" applyFill="1" applyBorder="1" applyAlignment="1">
      <alignment horizontal="left" vertical="center" wrapText="1" indent="1"/>
    </xf>
  </cellXfs>
  <cellStyles count="22">
    <cellStyle name="Calc Currency (0)" xfId="3"/>
    <cellStyle name="Grey" xfId="4"/>
    <cellStyle name="Header1" xfId="5"/>
    <cellStyle name="Header2" xfId="6"/>
    <cellStyle name="Input [yellow]" xfId="7"/>
    <cellStyle name="Normal - Style1" xfId="8"/>
    <cellStyle name="Normal_#18-Internet" xfId="9"/>
    <cellStyle name="Percent [2]" xfId="10"/>
    <cellStyle name="桁区切り" xfId="1" builtinId="6"/>
    <cellStyle name="標準" xfId="0" builtinId="0"/>
    <cellStyle name="標準 2" xfId="2"/>
    <cellStyle name="標準 3" xfId="18"/>
    <cellStyle name="標準 4" xfId="20"/>
    <cellStyle name="標準_Sheet1" xfId="21"/>
    <cellStyle name="標準_有無" xfId="19"/>
    <cellStyle name="㼿" xfId="11"/>
    <cellStyle name="㼿?" xfId="12"/>
    <cellStyle name="㼿㼿" xfId="13"/>
    <cellStyle name="㼿㼿?" xfId="14"/>
    <cellStyle name="㼿㼿㼿" xfId="15"/>
    <cellStyle name="㼿㼿㼿?" xfId="16"/>
    <cellStyle name="㼿㼿㼿㼿㼿㼿?" xfId="17"/>
  </cellStyles>
  <dxfs count="50">
    <dxf>
      <font>
        <color rgb="FF9C0006"/>
      </font>
      <fill>
        <patternFill>
          <bgColor rgb="FFFFC7CE"/>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99FF"/>
      <color rgb="FF33CC33"/>
      <color rgb="FFFFCCFF"/>
      <color rgb="FFFFFF99"/>
      <color rgb="FFFAF0F0"/>
      <color rgb="FFFFFF66"/>
      <color rgb="FFFFFFCC"/>
      <color rgb="FFCCFF99"/>
      <color rgb="FF66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s>
    <sheetDataSet>
      <sheetData sheetId="0" refreshError="1"/>
      <sheetData sheetId="1" refreshError="1"/>
      <sheetData sheetId="2">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0"/>
  <sheetViews>
    <sheetView showGridLines="0" tabSelected="1" zoomScale="115" zoomScaleNormal="115" zoomScaleSheetLayoutView="112" workbookViewId="0">
      <selection activeCell="W2" sqref="W2:X2"/>
    </sheetView>
  </sheetViews>
  <sheetFormatPr defaultColWidth="0" defaultRowHeight="18.75" customHeight="1" zeroHeight="1"/>
  <cols>
    <col min="1" max="28" width="3.125" style="22" customWidth="1"/>
    <col min="29" max="29" width="0.625" style="38" customWidth="1"/>
    <col min="30" max="34" width="3.125" style="22" customWidth="1"/>
    <col min="35" max="35" width="6.75" style="22" hidden="1" customWidth="1"/>
    <col min="36" max="51" width="3.125" style="22" hidden="1" customWidth="1"/>
    <col min="52" max="52" width="5.625" style="22" hidden="1" customWidth="1"/>
    <col min="53" max="16383" width="3.125" style="22" hidden="1"/>
    <col min="16384" max="16384" width="2.875" style="22" hidden="1" customWidth="1"/>
  </cols>
  <sheetData>
    <row r="1" spans="1:35" ht="18.75" customHeight="1">
      <c r="A1" s="297" t="s">
        <v>424</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1"/>
      <c r="AI1" s="22" t="s">
        <v>158</v>
      </c>
    </row>
    <row r="2" spans="1:35" ht="18.75" customHeight="1">
      <c r="A2" s="23"/>
      <c r="B2" s="23"/>
      <c r="C2" s="23"/>
      <c r="D2" s="23"/>
      <c r="E2" s="23"/>
      <c r="F2" s="23"/>
      <c r="G2" s="23"/>
      <c r="H2" s="23"/>
      <c r="I2" s="23"/>
      <c r="J2" s="23"/>
      <c r="K2" s="23"/>
      <c r="L2" s="23"/>
      <c r="M2" s="23"/>
      <c r="N2" s="23"/>
      <c r="O2" s="23"/>
      <c r="P2" s="23"/>
      <c r="Q2" s="24"/>
      <c r="R2" s="24"/>
      <c r="S2" s="255">
        <v>2025</v>
      </c>
      <c r="T2" s="255"/>
      <c r="U2" s="255"/>
      <c r="V2" s="24" t="s">
        <v>157</v>
      </c>
      <c r="W2" s="298"/>
      <c r="X2" s="298"/>
      <c r="Y2" s="24" t="s">
        <v>127</v>
      </c>
      <c r="Z2" s="298"/>
      <c r="AA2" s="298"/>
      <c r="AB2" s="24" t="s">
        <v>126</v>
      </c>
      <c r="AC2" s="21"/>
      <c r="AI2" s="22" t="s">
        <v>359</v>
      </c>
    </row>
    <row r="3" spans="1:35" ht="18.75" customHeight="1">
      <c r="A3" s="23" t="s">
        <v>128</v>
      </c>
      <c r="B3" s="23"/>
      <c r="C3" s="23"/>
      <c r="D3" s="23"/>
      <c r="E3" s="23"/>
      <c r="F3" s="23"/>
      <c r="G3" s="23"/>
      <c r="H3" s="23"/>
      <c r="I3" s="23"/>
      <c r="J3" s="23"/>
      <c r="K3" s="23"/>
      <c r="L3" s="23"/>
      <c r="M3" s="23"/>
      <c r="N3" s="23"/>
      <c r="O3" s="23"/>
      <c r="P3" s="23"/>
      <c r="Q3" s="23"/>
      <c r="R3" s="23"/>
      <c r="S3" s="295" t="str">
        <f>IF(OR(ISBLANK(W2),ISBLANK(Z2)),"電子申請の申請日を入力してください。","")</f>
        <v>電子申請の申請日を入力してください。</v>
      </c>
      <c r="T3" s="295"/>
      <c r="U3" s="295"/>
      <c r="V3" s="295"/>
      <c r="W3" s="295"/>
      <c r="X3" s="295"/>
      <c r="Y3" s="295"/>
      <c r="Z3" s="295"/>
      <c r="AA3" s="295"/>
      <c r="AB3" s="295"/>
      <c r="AC3" s="25"/>
      <c r="AI3" s="22" t="s">
        <v>159</v>
      </c>
    </row>
    <row r="4" spans="1:35" ht="9"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5"/>
      <c r="AI4" s="22" t="s">
        <v>160</v>
      </c>
    </row>
    <row r="5" spans="1:35" ht="18.75" customHeight="1">
      <c r="A5" s="23"/>
      <c r="B5" s="26" t="s">
        <v>354</v>
      </c>
      <c r="C5" s="23"/>
      <c r="D5" s="23"/>
      <c r="E5" s="23"/>
      <c r="F5" s="23"/>
      <c r="G5" s="23"/>
      <c r="H5" s="23"/>
      <c r="I5" s="23"/>
      <c r="J5" s="23"/>
      <c r="K5" s="23"/>
      <c r="L5" s="23"/>
      <c r="M5" s="23"/>
      <c r="N5" s="23"/>
      <c r="O5" s="23"/>
      <c r="P5" s="23"/>
      <c r="Q5" s="23"/>
      <c r="R5" s="23"/>
      <c r="S5" s="23"/>
      <c r="T5" s="23"/>
      <c r="U5" s="23"/>
      <c r="V5" s="23"/>
      <c r="W5" s="23"/>
      <c r="X5" s="23"/>
      <c r="Y5" s="23"/>
      <c r="Z5" s="23"/>
      <c r="AA5" s="23"/>
      <c r="AB5" s="23"/>
      <c r="AC5" s="25"/>
      <c r="AI5" s="22" t="s">
        <v>161</v>
      </c>
    </row>
    <row r="6" spans="1:35" ht="18.75" customHeight="1">
      <c r="A6" s="258" t="s">
        <v>129</v>
      </c>
      <c r="B6" s="259"/>
      <c r="C6" s="259"/>
      <c r="D6" s="259"/>
      <c r="E6" s="259"/>
      <c r="F6" s="259"/>
      <c r="G6" s="259"/>
      <c r="H6" s="259"/>
      <c r="I6" s="259"/>
      <c r="J6" s="259"/>
      <c r="K6" s="259"/>
      <c r="L6" s="259"/>
      <c r="M6" s="259"/>
      <c r="N6" s="259"/>
      <c r="O6" s="259"/>
      <c r="P6" s="259"/>
      <c r="Q6" s="323"/>
      <c r="R6" s="324" t="s">
        <v>170</v>
      </c>
      <c r="S6" s="325"/>
      <c r="T6" s="325"/>
      <c r="U6" s="325"/>
      <c r="V6" s="326"/>
      <c r="W6" s="324" t="str">
        <f>IFERROR(VLOOKUP(G9,補助金対象事業所一覧!B:AK,36,FALSE),"")</f>
        <v/>
      </c>
      <c r="X6" s="325"/>
      <c r="Y6" s="325"/>
      <c r="Z6" s="325"/>
      <c r="AA6" s="325"/>
      <c r="AB6" s="326"/>
      <c r="AC6" s="25"/>
      <c r="AI6" s="22" t="s">
        <v>162</v>
      </c>
    </row>
    <row r="7" spans="1:35" ht="18.75" customHeight="1">
      <c r="A7" s="327" t="s">
        <v>117</v>
      </c>
      <c r="B7" s="328"/>
      <c r="C7" s="328"/>
      <c r="D7" s="328"/>
      <c r="E7" s="328"/>
      <c r="F7" s="329"/>
      <c r="G7" s="330"/>
      <c r="H7" s="331"/>
      <c r="I7" s="331"/>
      <c r="J7" s="331"/>
      <c r="K7" s="331"/>
      <c r="L7" s="331"/>
      <c r="M7" s="331"/>
      <c r="N7" s="331"/>
      <c r="O7" s="331"/>
      <c r="P7" s="331"/>
      <c r="Q7" s="331"/>
      <c r="R7" s="331"/>
      <c r="S7" s="331"/>
      <c r="T7" s="331"/>
      <c r="U7" s="331"/>
      <c r="V7" s="331"/>
      <c r="W7" s="331"/>
      <c r="X7" s="331"/>
      <c r="Y7" s="331"/>
      <c r="Z7" s="331"/>
      <c r="AA7" s="331"/>
      <c r="AB7" s="332"/>
      <c r="AC7" s="25"/>
      <c r="AI7" s="22" t="s">
        <v>163</v>
      </c>
    </row>
    <row r="8" spans="1:35" ht="18.75" customHeight="1">
      <c r="A8" s="305" t="s">
        <v>130</v>
      </c>
      <c r="B8" s="305"/>
      <c r="C8" s="305"/>
      <c r="D8" s="305"/>
      <c r="E8" s="305"/>
      <c r="F8" s="305"/>
      <c r="G8" s="342" t="str">
        <f>IFERROR(VLOOKUP(G9,補助金対象事業所一覧!B:AJ,2,FALSE),"")</f>
        <v/>
      </c>
      <c r="H8" s="342"/>
      <c r="I8" s="342"/>
      <c r="J8" s="342"/>
      <c r="K8" s="342"/>
      <c r="L8" s="342"/>
      <c r="M8" s="342"/>
      <c r="N8" s="342"/>
      <c r="O8" s="342"/>
      <c r="P8" s="342"/>
      <c r="Q8" s="342"/>
      <c r="R8" s="342"/>
      <c r="S8" s="342"/>
      <c r="T8" s="342"/>
      <c r="U8" s="342"/>
      <c r="V8" s="342"/>
      <c r="W8" s="342"/>
      <c r="X8" s="342"/>
      <c r="Y8" s="342"/>
      <c r="Z8" s="342"/>
      <c r="AA8" s="342"/>
      <c r="AB8" s="342"/>
      <c r="AC8" s="25"/>
      <c r="AI8" s="22" t="s">
        <v>164</v>
      </c>
    </row>
    <row r="9" spans="1:35" ht="18.75" customHeight="1">
      <c r="A9" s="305" t="s">
        <v>131</v>
      </c>
      <c r="B9" s="305"/>
      <c r="C9" s="305"/>
      <c r="D9" s="305"/>
      <c r="E9" s="305"/>
      <c r="F9" s="305"/>
      <c r="G9" s="301"/>
      <c r="H9" s="301"/>
      <c r="I9" s="301"/>
      <c r="J9" s="301"/>
      <c r="K9" s="301"/>
      <c r="L9" s="301"/>
      <c r="M9" s="301"/>
      <c r="N9" s="301"/>
      <c r="O9" s="301"/>
      <c r="P9" s="301"/>
      <c r="Q9" s="301"/>
      <c r="R9" s="301"/>
      <c r="S9" s="301"/>
      <c r="T9" s="301"/>
      <c r="U9" s="301"/>
      <c r="V9" s="301"/>
      <c r="W9" s="301"/>
      <c r="X9" s="301"/>
      <c r="Y9" s="301"/>
      <c r="Z9" s="301"/>
      <c r="AA9" s="301"/>
      <c r="AB9" s="301"/>
      <c r="AC9" s="25"/>
      <c r="AI9" s="22" t="s">
        <v>165</v>
      </c>
    </row>
    <row r="10" spans="1:35" ht="18.75" customHeight="1">
      <c r="A10" s="305" t="s">
        <v>7</v>
      </c>
      <c r="B10" s="305"/>
      <c r="C10" s="305"/>
      <c r="D10" s="305"/>
      <c r="E10" s="305"/>
      <c r="F10" s="327"/>
      <c r="G10" s="27" t="s">
        <v>135</v>
      </c>
      <c r="H10" s="28" t="s">
        <v>136</v>
      </c>
      <c r="I10" s="303" t="str">
        <f>IFERROR(VLOOKUP(G9,補助金対象事業所一覧!B:AJ,4,FALSE),"")</f>
        <v/>
      </c>
      <c r="J10" s="303"/>
      <c r="K10" s="303"/>
      <c r="L10" s="303"/>
      <c r="M10" s="336" t="s">
        <v>137</v>
      </c>
      <c r="N10" s="336"/>
      <c r="O10" s="336"/>
      <c r="P10" s="336"/>
      <c r="Q10" s="336"/>
      <c r="R10" s="336"/>
      <c r="S10" s="336"/>
      <c r="T10" s="336"/>
      <c r="U10" s="336"/>
      <c r="V10" s="336"/>
      <c r="W10" s="336"/>
      <c r="X10" s="336"/>
      <c r="Y10" s="336"/>
      <c r="Z10" s="336"/>
      <c r="AA10" s="336"/>
      <c r="AB10" s="337"/>
      <c r="AC10" s="25"/>
      <c r="AI10" s="22" t="s">
        <v>118</v>
      </c>
    </row>
    <row r="11" spans="1:35" ht="18.75" customHeight="1">
      <c r="A11" s="305"/>
      <c r="B11" s="305"/>
      <c r="C11" s="305"/>
      <c r="D11" s="305"/>
      <c r="E11" s="305"/>
      <c r="F11" s="305"/>
      <c r="G11" s="302" t="str">
        <f>IFERROR(VLOOKUP(G9,補助金対象事業所一覧!B:AJ,5,FALSE),"")</f>
        <v/>
      </c>
      <c r="H11" s="302"/>
      <c r="I11" s="302"/>
      <c r="J11" s="302"/>
      <c r="K11" s="302"/>
      <c r="L11" s="302"/>
      <c r="M11" s="302"/>
      <c r="N11" s="302"/>
      <c r="O11" s="302"/>
      <c r="P11" s="302"/>
      <c r="Q11" s="302"/>
      <c r="R11" s="302"/>
      <c r="S11" s="302"/>
      <c r="T11" s="302"/>
      <c r="U11" s="302"/>
      <c r="V11" s="302"/>
      <c r="W11" s="302"/>
      <c r="X11" s="302"/>
      <c r="Y11" s="302"/>
      <c r="Z11" s="302"/>
      <c r="AA11" s="302"/>
      <c r="AB11" s="302"/>
      <c r="AC11" s="25"/>
    </row>
    <row r="12" spans="1:35" ht="18.75" customHeight="1" thickBot="1">
      <c r="A12" s="305" t="s">
        <v>133</v>
      </c>
      <c r="B12" s="305"/>
      <c r="C12" s="305"/>
      <c r="D12" s="305"/>
      <c r="E12" s="305"/>
      <c r="F12" s="305"/>
      <c r="G12" s="282" t="s">
        <v>138</v>
      </c>
      <c r="H12" s="282"/>
      <c r="I12" s="282"/>
      <c r="J12" s="282"/>
      <c r="K12" s="282"/>
      <c r="L12" s="304"/>
      <c r="M12" s="304"/>
      <c r="N12" s="304"/>
      <c r="O12" s="304"/>
      <c r="P12" s="304"/>
      <c r="Q12" s="304"/>
      <c r="R12" s="282" t="s">
        <v>139</v>
      </c>
      <c r="S12" s="282"/>
      <c r="T12" s="282"/>
      <c r="U12" s="282"/>
      <c r="V12" s="282"/>
      <c r="W12" s="304"/>
      <c r="X12" s="304"/>
      <c r="Y12" s="304"/>
      <c r="Z12" s="304"/>
      <c r="AA12" s="304"/>
      <c r="AB12" s="304"/>
      <c r="AC12" s="25"/>
    </row>
    <row r="13" spans="1:35" ht="18.75" customHeight="1">
      <c r="A13" s="305" t="s">
        <v>134</v>
      </c>
      <c r="B13" s="305"/>
      <c r="C13" s="305"/>
      <c r="D13" s="305"/>
      <c r="E13" s="305"/>
      <c r="F13" s="305"/>
      <c r="G13" s="282" t="s">
        <v>138</v>
      </c>
      <c r="H13" s="282"/>
      <c r="I13" s="282"/>
      <c r="J13" s="282"/>
      <c r="K13" s="282"/>
      <c r="L13" s="304"/>
      <c r="M13" s="304"/>
      <c r="N13" s="304"/>
      <c r="O13" s="304"/>
      <c r="P13" s="304"/>
      <c r="Q13" s="304"/>
      <c r="R13" s="282" t="s">
        <v>139</v>
      </c>
      <c r="S13" s="282"/>
      <c r="T13" s="282"/>
      <c r="U13" s="282"/>
      <c r="V13" s="282"/>
      <c r="W13" s="304"/>
      <c r="X13" s="304"/>
      <c r="Y13" s="304"/>
      <c r="Z13" s="304"/>
      <c r="AA13" s="304"/>
      <c r="AB13" s="304"/>
      <c r="AC13" s="25"/>
      <c r="AD13" s="285" t="s">
        <v>168</v>
      </c>
      <c r="AE13" s="286"/>
      <c r="AF13" s="286"/>
      <c r="AG13" s="287"/>
    </row>
    <row r="14" spans="1:35" ht="18.75" customHeight="1">
      <c r="A14" s="305" t="s">
        <v>132</v>
      </c>
      <c r="B14" s="305"/>
      <c r="C14" s="305"/>
      <c r="D14" s="305"/>
      <c r="E14" s="305"/>
      <c r="F14" s="305"/>
      <c r="G14" s="282" t="s">
        <v>140</v>
      </c>
      <c r="H14" s="282"/>
      <c r="I14" s="282"/>
      <c r="J14" s="282"/>
      <c r="K14" s="282"/>
      <c r="L14" s="341"/>
      <c r="M14" s="341"/>
      <c r="N14" s="341"/>
      <c r="O14" s="341"/>
      <c r="P14" s="341"/>
      <c r="Q14" s="341"/>
      <c r="R14" s="282" t="s">
        <v>141</v>
      </c>
      <c r="S14" s="282"/>
      <c r="T14" s="282"/>
      <c r="U14" s="282"/>
      <c r="V14" s="282"/>
      <c r="W14" s="338"/>
      <c r="X14" s="339"/>
      <c r="Y14" s="339"/>
      <c r="Z14" s="339"/>
      <c r="AA14" s="339"/>
      <c r="AB14" s="340"/>
      <c r="AC14" s="25"/>
      <c r="AD14" s="288"/>
      <c r="AE14" s="289"/>
      <c r="AF14" s="289"/>
      <c r="AG14" s="290"/>
    </row>
    <row r="15" spans="1:35" ht="18.75" customHeight="1">
      <c r="A15" s="299" t="str">
        <f>IF(OR(ISBLANK(G7),ISBLANK(G9),ISBLANK(L12),ISBLANK(W12),ISBLANK(L13),ISBLANK(W13),ISBLANK(L14),ISBLANK(W14)),"申請者情報にて未入力の項目があります。","")</f>
        <v>申請者情報にて未入力の項目があります。</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5"/>
      <c r="AD15" s="288"/>
      <c r="AE15" s="289"/>
      <c r="AF15" s="289"/>
      <c r="AG15" s="290"/>
    </row>
    <row r="16" spans="1:35" ht="18.75" customHeight="1">
      <c r="A16" s="294" t="s">
        <v>142</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5"/>
      <c r="AD16" s="288"/>
      <c r="AE16" s="289"/>
      <c r="AF16" s="289"/>
      <c r="AG16" s="290"/>
    </row>
    <row r="17" spans="1:58" ht="18.75" customHeight="1" thickBot="1">
      <c r="A17" s="327" t="s">
        <v>144</v>
      </c>
      <c r="B17" s="328"/>
      <c r="C17" s="328"/>
      <c r="D17" s="328"/>
      <c r="E17" s="328"/>
      <c r="F17" s="329"/>
      <c r="G17" s="333" t="str">
        <f ca="1">IFERROR(COUNTIF(OFFSET(AJ20,0,0,AI18,1),"申請する"),"")</f>
        <v/>
      </c>
      <c r="H17" s="334"/>
      <c r="I17" s="334"/>
      <c r="J17" s="334"/>
      <c r="K17" s="334"/>
      <c r="L17" s="334"/>
      <c r="M17" s="334"/>
      <c r="N17" s="334"/>
      <c r="O17" s="334"/>
      <c r="P17" s="334"/>
      <c r="Q17" s="334"/>
      <c r="R17" s="334"/>
      <c r="S17" s="334"/>
      <c r="T17" s="334"/>
      <c r="U17" s="334"/>
      <c r="V17" s="334"/>
      <c r="W17" s="334"/>
      <c r="X17" s="334"/>
      <c r="Y17" s="334"/>
      <c r="Z17" s="334"/>
      <c r="AA17" s="334"/>
      <c r="AB17" s="335"/>
      <c r="AC17" s="25"/>
      <c r="AD17" s="288"/>
      <c r="AE17" s="289"/>
      <c r="AF17" s="289"/>
      <c r="AG17" s="290"/>
      <c r="AI17" s="22" t="s">
        <v>166</v>
      </c>
    </row>
    <row r="18" spans="1:58" ht="18.75" customHeight="1" thickBot="1">
      <c r="A18" s="307" t="s">
        <v>143</v>
      </c>
      <c r="B18" s="308"/>
      <c r="C18" s="308"/>
      <c r="D18" s="308"/>
      <c r="E18" s="308"/>
      <c r="F18" s="309"/>
      <c r="G18" s="310" t="str">
        <f ca="1">IFERROR(24000*G17,"")</f>
        <v/>
      </c>
      <c r="H18" s="311"/>
      <c r="I18" s="311"/>
      <c r="J18" s="311"/>
      <c r="K18" s="311"/>
      <c r="L18" s="311"/>
      <c r="M18" s="311"/>
      <c r="N18" s="311"/>
      <c r="O18" s="311"/>
      <c r="P18" s="311"/>
      <c r="Q18" s="311"/>
      <c r="R18" s="311"/>
      <c r="S18" s="311"/>
      <c r="T18" s="311"/>
      <c r="U18" s="311"/>
      <c r="V18" s="311"/>
      <c r="W18" s="311"/>
      <c r="X18" s="311"/>
      <c r="Y18" s="311"/>
      <c r="Z18" s="311"/>
      <c r="AA18" s="311"/>
      <c r="AB18" s="312"/>
      <c r="AC18" s="25"/>
      <c r="AD18" s="288"/>
      <c r="AE18" s="289"/>
      <c r="AF18" s="289"/>
      <c r="AG18" s="290"/>
      <c r="AI18" s="29" t="e">
        <f>VLOOKUP(G9,補助金対象事業所一覧!B:AJ,3,FALSE)</f>
        <v>#N/A</v>
      </c>
      <c r="AJ18" s="22" t="e">
        <f>TEXT(AI18,"#")</f>
        <v>#N/A</v>
      </c>
    </row>
    <row r="19" spans="1:58" ht="18.75" customHeight="1" thickBot="1">
      <c r="A19" s="306" t="s">
        <v>145</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25"/>
      <c r="AD19" s="291"/>
      <c r="AE19" s="292"/>
      <c r="AF19" s="292"/>
      <c r="AG19" s="293"/>
      <c r="AI19" s="22" t="s">
        <v>167</v>
      </c>
      <c r="AZ19" s="22" t="s">
        <v>409</v>
      </c>
    </row>
    <row r="20" spans="1:58" ht="18.75" customHeight="1" thickBot="1">
      <c r="A20" s="282" t="str">
        <f>AZ21</f>
        <v>1</v>
      </c>
      <c r="B20" s="283" t="s">
        <v>146</v>
      </c>
      <c r="C20" s="283"/>
      <c r="D20" s="283"/>
      <c r="E20" s="283"/>
      <c r="F20" s="283"/>
      <c r="G20" s="284" t="str">
        <f>IF(AZ21="","",BF20)</f>
        <v/>
      </c>
      <c r="H20" s="284"/>
      <c r="I20" s="284"/>
      <c r="J20" s="284"/>
      <c r="K20" s="284"/>
      <c r="L20" s="284"/>
      <c r="M20" s="284"/>
      <c r="N20" s="284"/>
      <c r="O20" s="284"/>
      <c r="P20" s="284"/>
      <c r="Q20" s="284"/>
      <c r="R20" s="284"/>
      <c r="S20" s="284"/>
      <c r="T20" s="284"/>
      <c r="U20" s="284"/>
      <c r="V20" s="284"/>
      <c r="W20" s="284"/>
      <c r="X20" s="284"/>
      <c r="Y20" s="284"/>
      <c r="Z20" s="284"/>
      <c r="AA20" s="284"/>
      <c r="AB20" s="284"/>
      <c r="AC20" s="30"/>
      <c r="AD20" s="278" t="s">
        <v>169</v>
      </c>
      <c r="AE20" s="262"/>
      <c r="AF20" s="273"/>
      <c r="AG20" s="275" t="str">
        <f>A20</f>
        <v>1</v>
      </c>
      <c r="AI20" s="22">
        <v>1</v>
      </c>
      <c r="AJ20" s="22" t="str">
        <f>AD20</f>
        <v>申請する</v>
      </c>
      <c r="AN20" s="22" t="s">
        <v>362</v>
      </c>
      <c r="AT20" s="22" t="s">
        <v>367</v>
      </c>
      <c r="AZ20" s="29">
        <f>COUNTIF(AJ20,"申請する")</f>
        <v>1</v>
      </c>
      <c r="BA20" s="22" t="s">
        <v>146</v>
      </c>
      <c r="BE20" s="131" t="str">
        <f>IFERROR(VLOOKUP(G9,補助金対象事業所一覧!B:AJ,6,FALSE),"")</f>
        <v/>
      </c>
      <c r="BF20" s="22" t="str">
        <f>TEXT(BE20,"@")</f>
        <v/>
      </c>
    </row>
    <row r="21" spans="1:58" ht="18.75" customHeight="1" thickBot="1">
      <c r="A21" s="282"/>
      <c r="B21" s="283" t="s">
        <v>7</v>
      </c>
      <c r="C21" s="283"/>
      <c r="D21" s="283"/>
      <c r="E21" s="283"/>
      <c r="F21" s="283"/>
      <c r="G21" s="284" t="str">
        <f>IF(AZ21="","",BF21)</f>
        <v/>
      </c>
      <c r="H21" s="284"/>
      <c r="I21" s="284"/>
      <c r="J21" s="284"/>
      <c r="K21" s="284"/>
      <c r="L21" s="284"/>
      <c r="M21" s="284"/>
      <c r="N21" s="284"/>
      <c r="O21" s="284"/>
      <c r="P21" s="284"/>
      <c r="Q21" s="284"/>
      <c r="R21" s="284"/>
      <c r="S21" s="284"/>
      <c r="T21" s="284"/>
      <c r="U21" s="284"/>
      <c r="V21" s="284"/>
      <c r="W21" s="284"/>
      <c r="X21" s="284"/>
      <c r="Y21" s="284"/>
      <c r="Z21" s="284"/>
      <c r="AA21" s="284"/>
      <c r="AB21" s="284"/>
      <c r="AC21" s="30"/>
      <c r="AD21" s="278"/>
      <c r="AE21" s="262"/>
      <c r="AF21" s="273"/>
      <c r="AG21" s="276"/>
      <c r="AI21" s="22">
        <v>2</v>
      </c>
      <c r="AJ21" s="22" t="str">
        <f>AD23</f>
        <v>申請する</v>
      </c>
      <c r="AN21" s="29">
        <f>COUNTIF(AJ20,"申請する")</f>
        <v>1</v>
      </c>
      <c r="AT21" s="29" t="e">
        <f>IF(AN21&gt;AI18,"",AN21)</f>
        <v>#N/A</v>
      </c>
      <c r="AZ21" s="22" t="str">
        <f>TEXT(AZ20,"#")</f>
        <v>1</v>
      </c>
      <c r="BA21" s="22" t="s">
        <v>7</v>
      </c>
      <c r="BE21" s="131" t="str">
        <f>IFERROR(VLOOKUP(G9,補助金対象事業所一覧!B:AJ,9,FALSE),"")</f>
        <v/>
      </c>
      <c r="BF21" s="22" t="str">
        <f t="shared" ref="BF21:BF34" si="0">TEXT(BE21,"@")</f>
        <v/>
      </c>
    </row>
    <row r="22" spans="1:58" ht="18.75" customHeight="1" thickBot="1">
      <c r="A22" s="282"/>
      <c r="B22" s="283" t="s">
        <v>147</v>
      </c>
      <c r="C22" s="283"/>
      <c r="D22" s="283"/>
      <c r="E22" s="283"/>
      <c r="F22" s="283"/>
      <c r="G22" s="284" t="str">
        <f>IF(AZ21="","",BF22)</f>
        <v/>
      </c>
      <c r="H22" s="284"/>
      <c r="I22" s="284"/>
      <c r="J22" s="284"/>
      <c r="K22" s="284"/>
      <c r="L22" s="284"/>
      <c r="M22" s="284"/>
      <c r="N22" s="284"/>
      <c r="O22" s="284"/>
      <c r="P22" s="284"/>
      <c r="Q22" s="284"/>
      <c r="R22" s="284"/>
      <c r="S22" s="284"/>
      <c r="T22" s="284"/>
      <c r="U22" s="284"/>
      <c r="V22" s="284"/>
      <c r="W22" s="284"/>
      <c r="X22" s="284"/>
      <c r="Y22" s="284"/>
      <c r="Z22" s="284"/>
      <c r="AA22" s="284"/>
      <c r="AB22" s="284"/>
      <c r="AC22" s="30"/>
      <c r="AD22" s="278"/>
      <c r="AE22" s="262"/>
      <c r="AF22" s="273"/>
      <c r="AG22" s="276"/>
      <c r="AI22" s="22">
        <v>3</v>
      </c>
      <c r="AJ22" s="22" t="str">
        <f>AD26</f>
        <v>申請する</v>
      </c>
      <c r="BA22" s="22" t="s">
        <v>147</v>
      </c>
      <c r="BE22" s="131" t="str">
        <f>IFERROR(VLOOKUP(G9,補助金対象事業所一覧!B:AJ,10,FALSE),"")</f>
        <v/>
      </c>
      <c r="BF22" s="22" t="str">
        <f t="shared" si="0"/>
        <v/>
      </c>
    </row>
    <row r="23" spans="1:58" ht="18.75" customHeight="1" thickBot="1">
      <c r="A23" s="282" t="e">
        <f>AZ25</f>
        <v>#N/A</v>
      </c>
      <c r="B23" s="283" t="s">
        <v>146</v>
      </c>
      <c r="C23" s="283"/>
      <c r="D23" s="283"/>
      <c r="E23" s="283"/>
      <c r="F23" s="283"/>
      <c r="G23" s="284" t="str">
        <f>IFERROR(IF(A23="","",BF23),"")</f>
        <v/>
      </c>
      <c r="H23" s="284"/>
      <c r="I23" s="284"/>
      <c r="J23" s="284"/>
      <c r="K23" s="284"/>
      <c r="L23" s="284"/>
      <c r="M23" s="284"/>
      <c r="N23" s="284"/>
      <c r="O23" s="284"/>
      <c r="P23" s="284"/>
      <c r="Q23" s="284"/>
      <c r="R23" s="284"/>
      <c r="S23" s="284"/>
      <c r="T23" s="284"/>
      <c r="U23" s="284"/>
      <c r="V23" s="284"/>
      <c r="W23" s="284"/>
      <c r="X23" s="284"/>
      <c r="Y23" s="284"/>
      <c r="Z23" s="284"/>
      <c r="AA23" s="284"/>
      <c r="AB23" s="284"/>
      <c r="AC23" s="30"/>
      <c r="AD23" s="278" t="s">
        <v>1757</v>
      </c>
      <c r="AE23" s="262"/>
      <c r="AF23" s="273"/>
      <c r="AG23" s="275" t="e">
        <f>A23</f>
        <v>#N/A</v>
      </c>
      <c r="AI23" s="22">
        <v>4</v>
      </c>
      <c r="AJ23" s="22" t="str">
        <f>AD29</f>
        <v>申請する</v>
      </c>
      <c r="AN23" s="22" t="s">
        <v>363</v>
      </c>
      <c r="AT23" s="22" t="s">
        <v>368</v>
      </c>
      <c r="AZ23" s="29" t="e">
        <f>IF(AT21=AT24,"0",AT24)</f>
        <v>#N/A</v>
      </c>
      <c r="BA23" s="22" t="s">
        <v>146</v>
      </c>
      <c r="BE23" s="131" t="str">
        <f>IFERROR(VLOOKUP(G9,補助金対象事業所一覧!B:AJ,12,FALSE),"")</f>
        <v/>
      </c>
      <c r="BF23" s="22" t="str">
        <f t="shared" si="0"/>
        <v/>
      </c>
    </row>
    <row r="24" spans="1:58" ht="18.75" customHeight="1" thickBot="1">
      <c r="A24" s="282"/>
      <c r="B24" s="283" t="s">
        <v>7</v>
      </c>
      <c r="C24" s="283"/>
      <c r="D24" s="283"/>
      <c r="E24" s="283"/>
      <c r="F24" s="283"/>
      <c r="G24" s="284" t="str">
        <f>IFERROR(IF(A23="","",BF24),"")</f>
        <v/>
      </c>
      <c r="H24" s="284"/>
      <c r="I24" s="284"/>
      <c r="J24" s="284"/>
      <c r="K24" s="284"/>
      <c r="L24" s="284"/>
      <c r="M24" s="284"/>
      <c r="N24" s="284"/>
      <c r="O24" s="284"/>
      <c r="P24" s="284"/>
      <c r="Q24" s="284"/>
      <c r="R24" s="284"/>
      <c r="S24" s="284"/>
      <c r="T24" s="284"/>
      <c r="U24" s="284"/>
      <c r="V24" s="284"/>
      <c r="W24" s="284"/>
      <c r="X24" s="284"/>
      <c r="Y24" s="284"/>
      <c r="Z24" s="284"/>
      <c r="AA24" s="284"/>
      <c r="AB24" s="284"/>
      <c r="AC24" s="30"/>
      <c r="AD24" s="278"/>
      <c r="AE24" s="262"/>
      <c r="AF24" s="273"/>
      <c r="AG24" s="276"/>
      <c r="AI24" s="22">
        <v>5</v>
      </c>
      <c r="AJ24" s="22" t="str">
        <f>AD32</f>
        <v>申請する</v>
      </c>
      <c r="AN24" s="29">
        <f>COUNTIF(AJ20:AJ21,"申請する")</f>
        <v>2</v>
      </c>
      <c r="AT24" s="29" t="e">
        <f>IF(AN24&gt;AI18,"",AN24)</f>
        <v>#N/A</v>
      </c>
      <c r="AZ24" s="22" t="e">
        <f>TEXT(AZ23,"#")</f>
        <v>#N/A</v>
      </c>
      <c r="BA24" s="22" t="s">
        <v>7</v>
      </c>
      <c r="BE24" s="131" t="str">
        <f>IFERROR(VLOOKUP(G9,補助金対象事業所一覧!B:AJ,15,FALSE),"")</f>
        <v/>
      </c>
      <c r="BF24" s="22" t="str">
        <f t="shared" si="0"/>
        <v/>
      </c>
    </row>
    <row r="25" spans="1:58" ht="18.75" customHeight="1" thickBot="1">
      <c r="A25" s="282"/>
      <c r="B25" s="283" t="s">
        <v>147</v>
      </c>
      <c r="C25" s="283"/>
      <c r="D25" s="283"/>
      <c r="E25" s="283"/>
      <c r="F25" s="283"/>
      <c r="G25" s="284" t="str">
        <f>IFERROR(IF(A23="","",BF25),"")</f>
        <v/>
      </c>
      <c r="H25" s="284"/>
      <c r="I25" s="284"/>
      <c r="J25" s="284"/>
      <c r="K25" s="284"/>
      <c r="L25" s="284"/>
      <c r="M25" s="284"/>
      <c r="N25" s="284"/>
      <c r="O25" s="284"/>
      <c r="P25" s="284"/>
      <c r="Q25" s="284"/>
      <c r="R25" s="284"/>
      <c r="S25" s="284"/>
      <c r="T25" s="284"/>
      <c r="U25" s="284"/>
      <c r="V25" s="284"/>
      <c r="W25" s="284"/>
      <c r="X25" s="284"/>
      <c r="Y25" s="284"/>
      <c r="Z25" s="284"/>
      <c r="AA25" s="284"/>
      <c r="AB25" s="284"/>
      <c r="AC25" s="30"/>
      <c r="AD25" s="278"/>
      <c r="AE25" s="262"/>
      <c r="AF25" s="273"/>
      <c r="AG25" s="276"/>
      <c r="AZ25" s="22" t="e">
        <f>IF(OR(AD23="申請しない",AI18="1"),"",AZ24)</f>
        <v>#N/A</v>
      </c>
      <c r="BA25" s="22" t="s">
        <v>147</v>
      </c>
      <c r="BE25" s="131" t="str">
        <f>IFERROR(VLOOKUP(G9,補助金対象事業所一覧!B:AJ,16,FALSE),"")</f>
        <v/>
      </c>
      <c r="BF25" s="22" t="str">
        <f t="shared" si="0"/>
        <v/>
      </c>
    </row>
    <row r="26" spans="1:58" ht="18.75" customHeight="1" thickBot="1">
      <c r="A26" s="282" t="e">
        <f>AZ28</f>
        <v>#N/A</v>
      </c>
      <c r="B26" s="283" t="s">
        <v>146</v>
      </c>
      <c r="C26" s="283"/>
      <c r="D26" s="283"/>
      <c r="E26" s="283"/>
      <c r="F26" s="283"/>
      <c r="G26" s="284" t="str">
        <f>IFERROR(IF(A26="","",BF26),"")</f>
        <v/>
      </c>
      <c r="H26" s="284"/>
      <c r="I26" s="284"/>
      <c r="J26" s="284"/>
      <c r="K26" s="284"/>
      <c r="L26" s="284"/>
      <c r="M26" s="284"/>
      <c r="N26" s="284"/>
      <c r="O26" s="284"/>
      <c r="P26" s="284"/>
      <c r="Q26" s="284"/>
      <c r="R26" s="284"/>
      <c r="S26" s="284"/>
      <c r="T26" s="284"/>
      <c r="U26" s="284"/>
      <c r="V26" s="284"/>
      <c r="W26" s="284"/>
      <c r="X26" s="284"/>
      <c r="Y26" s="284"/>
      <c r="Z26" s="284"/>
      <c r="AA26" s="284"/>
      <c r="AB26" s="284"/>
      <c r="AC26" s="30"/>
      <c r="AD26" s="278" t="s">
        <v>169</v>
      </c>
      <c r="AE26" s="262"/>
      <c r="AF26" s="273"/>
      <c r="AG26" s="275" t="e">
        <f>A26</f>
        <v>#N/A</v>
      </c>
      <c r="AN26" s="22" t="s">
        <v>364</v>
      </c>
      <c r="AT26" s="22" t="s">
        <v>369</v>
      </c>
      <c r="AZ26" s="29" t="e">
        <f>IF(AT24=AT27,"0",AT27)</f>
        <v>#N/A</v>
      </c>
      <c r="BA26" s="22" t="s">
        <v>146</v>
      </c>
      <c r="BE26" s="131" t="str">
        <f>IFERROR(VLOOKUP(G9,補助金対象事業所一覧!B:AJ,18,FALSE),"")</f>
        <v/>
      </c>
      <c r="BF26" s="22" t="str">
        <f t="shared" si="0"/>
        <v/>
      </c>
    </row>
    <row r="27" spans="1:58" ht="18.75" customHeight="1" thickBot="1">
      <c r="A27" s="282"/>
      <c r="B27" s="283" t="s">
        <v>7</v>
      </c>
      <c r="C27" s="283"/>
      <c r="D27" s="283"/>
      <c r="E27" s="283"/>
      <c r="F27" s="283"/>
      <c r="G27" s="284" t="str">
        <f>IFERROR(IF(A26="","",BF27),"")</f>
        <v/>
      </c>
      <c r="H27" s="284"/>
      <c r="I27" s="284"/>
      <c r="J27" s="284"/>
      <c r="K27" s="284"/>
      <c r="L27" s="284"/>
      <c r="M27" s="284"/>
      <c r="N27" s="284"/>
      <c r="O27" s="284"/>
      <c r="P27" s="284"/>
      <c r="Q27" s="284"/>
      <c r="R27" s="284"/>
      <c r="S27" s="284"/>
      <c r="T27" s="284"/>
      <c r="U27" s="284"/>
      <c r="V27" s="284"/>
      <c r="W27" s="284"/>
      <c r="X27" s="284"/>
      <c r="Y27" s="284"/>
      <c r="Z27" s="284"/>
      <c r="AA27" s="284"/>
      <c r="AB27" s="284"/>
      <c r="AC27" s="30"/>
      <c r="AD27" s="278"/>
      <c r="AE27" s="262"/>
      <c r="AF27" s="273"/>
      <c r="AG27" s="276"/>
      <c r="AN27" s="29">
        <f>COUNTIF(AJ20:AJ22,"申請する")</f>
        <v>3</v>
      </c>
      <c r="AT27" s="29" t="e">
        <f>IF(AN27&gt;AI18,"",AN27)</f>
        <v>#N/A</v>
      </c>
      <c r="AZ27" s="22" t="e">
        <f>TEXT(AZ26,"#")</f>
        <v>#N/A</v>
      </c>
      <c r="BA27" s="22" t="s">
        <v>7</v>
      </c>
      <c r="BE27" s="131" t="str">
        <f>IFERROR(VLOOKUP(G9,補助金対象事業所一覧!B:AJ,21,FALSE),"")</f>
        <v/>
      </c>
      <c r="BF27" s="22" t="str">
        <f t="shared" si="0"/>
        <v/>
      </c>
    </row>
    <row r="28" spans="1:58" ht="18.75" customHeight="1" thickBot="1">
      <c r="A28" s="282"/>
      <c r="B28" s="283" t="s">
        <v>147</v>
      </c>
      <c r="C28" s="283"/>
      <c r="D28" s="283"/>
      <c r="E28" s="283"/>
      <c r="F28" s="283"/>
      <c r="G28" s="284" t="str">
        <f>IFERROR(IF(A26="","",BF28),"")</f>
        <v/>
      </c>
      <c r="H28" s="284"/>
      <c r="I28" s="284"/>
      <c r="J28" s="284"/>
      <c r="K28" s="284"/>
      <c r="L28" s="284"/>
      <c r="M28" s="284"/>
      <c r="N28" s="284"/>
      <c r="O28" s="284"/>
      <c r="P28" s="284"/>
      <c r="Q28" s="284"/>
      <c r="R28" s="284"/>
      <c r="S28" s="284"/>
      <c r="T28" s="284"/>
      <c r="U28" s="284"/>
      <c r="V28" s="284"/>
      <c r="W28" s="284"/>
      <c r="X28" s="284"/>
      <c r="Y28" s="284"/>
      <c r="Z28" s="284"/>
      <c r="AA28" s="284"/>
      <c r="AB28" s="284"/>
      <c r="AC28" s="30"/>
      <c r="AD28" s="278"/>
      <c r="AE28" s="262"/>
      <c r="AF28" s="273"/>
      <c r="AG28" s="276"/>
      <c r="AZ28" s="22" t="e">
        <f>IF(OR(AD26="申請しない",AJ18="1",AJ18="2"),"",AZ27)</f>
        <v>#N/A</v>
      </c>
      <c r="BA28" s="22" t="s">
        <v>147</v>
      </c>
      <c r="BE28" s="131" t="str">
        <f>IFERROR(VLOOKUP(G9,補助金対象事業所一覧!B:AJ,22,FALSE),"")</f>
        <v/>
      </c>
      <c r="BF28" s="22" t="str">
        <f t="shared" si="0"/>
        <v/>
      </c>
    </row>
    <row r="29" spans="1:58" ht="18.75" customHeight="1" thickBot="1">
      <c r="A29" s="282" t="e">
        <f>AZ31</f>
        <v>#N/A</v>
      </c>
      <c r="B29" s="283" t="s">
        <v>146</v>
      </c>
      <c r="C29" s="283"/>
      <c r="D29" s="283"/>
      <c r="E29" s="283"/>
      <c r="F29" s="283"/>
      <c r="G29" s="284" t="str">
        <f>IFERROR(IF(A29="","",BF29),"")</f>
        <v/>
      </c>
      <c r="H29" s="284"/>
      <c r="I29" s="284"/>
      <c r="J29" s="284"/>
      <c r="K29" s="284"/>
      <c r="L29" s="284"/>
      <c r="M29" s="284"/>
      <c r="N29" s="284"/>
      <c r="O29" s="284"/>
      <c r="P29" s="284"/>
      <c r="Q29" s="284"/>
      <c r="R29" s="284"/>
      <c r="S29" s="284"/>
      <c r="T29" s="284"/>
      <c r="U29" s="284"/>
      <c r="V29" s="284"/>
      <c r="W29" s="284"/>
      <c r="X29" s="284"/>
      <c r="Y29" s="284"/>
      <c r="Z29" s="284"/>
      <c r="AA29" s="284"/>
      <c r="AB29" s="284"/>
      <c r="AC29" s="30"/>
      <c r="AD29" s="278" t="s">
        <v>169</v>
      </c>
      <c r="AE29" s="262"/>
      <c r="AF29" s="273"/>
      <c r="AG29" s="275" t="e">
        <f>A29</f>
        <v>#N/A</v>
      </c>
      <c r="AN29" s="22" t="s">
        <v>365</v>
      </c>
      <c r="AT29" s="22" t="s">
        <v>370</v>
      </c>
      <c r="AZ29" s="29" t="e">
        <f>IF(AT27=AT30,"0",AT30)</f>
        <v>#N/A</v>
      </c>
      <c r="BA29" s="22" t="s">
        <v>146</v>
      </c>
      <c r="BE29" s="131" t="str">
        <f>IFERROR(VLOOKUP(G9,補助金対象事業所一覧!B:AJ,24,FALSE),"")</f>
        <v/>
      </c>
      <c r="BF29" s="22" t="str">
        <f t="shared" si="0"/>
        <v/>
      </c>
    </row>
    <row r="30" spans="1:58" ht="18.75" customHeight="1" thickBot="1">
      <c r="A30" s="282"/>
      <c r="B30" s="283" t="s">
        <v>7</v>
      </c>
      <c r="C30" s="283"/>
      <c r="D30" s="283"/>
      <c r="E30" s="283"/>
      <c r="F30" s="283"/>
      <c r="G30" s="284" t="str">
        <f>IFERROR(IF(A29="","",BF30),"")</f>
        <v/>
      </c>
      <c r="H30" s="284"/>
      <c r="I30" s="284"/>
      <c r="J30" s="284"/>
      <c r="K30" s="284"/>
      <c r="L30" s="284"/>
      <c r="M30" s="284"/>
      <c r="N30" s="284"/>
      <c r="O30" s="284"/>
      <c r="P30" s="284"/>
      <c r="Q30" s="284"/>
      <c r="R30" s="284"/>
      <c r="S30" s="284"/>
      <c r="T30" s="284"/>
      <c r="U30" s="284"/>
      <c r="V30" s="284"/>
      <c r="W30" s="284"/>
      <c r="X30" s="284"/>
      <c r="Y30" s="284"/>
      <c r="Z30" s="284"/>
      <c r="AA30" s="284"/>
      <c r="AB30" s="284"/>
      <c r="AC30" s="30"/>
      <c r="AD30" s="278"/>
      <c r="AE30" s="262"/>
      <c r="AF30" s="273"/>
      <c r="AG30" s="276"/>
      <c r="AN30" s="29">
        <f>COUNTIF(AJ20:AJ23,"申請する")</f>
        <v>4</v>
      </c>
      <c r="AT30" s="29" t="e">
        <f>IF(AN30&gt;AI18,"",AN30)</f>
        <v>#N/A</v>
      </c>
      <c r="AZ30" s="22" t="e">
        <f>TEXT(AZ29,"#")</f>
        <v>#N/A</v>
      </c>
      <c r="BA30" s="22" t="s">
        <v>7</v>
      </c>
      <c r="BE30" s="131" t="str">
        <f>IFERROR(VLOOKUP(G9,補助金対象事業所一覧!B:AJ,27,FALSE),"")</f>
        <v/>
      </c>
      <c r="BF30" s="22" t="str">
        <f t="shared" si="0"/>
        <v/>
      </c>
    </row>
    <row r="31" spans="1:58" ht="18.75" customHeight="1" thickBot="1">
      <c r="A31" s="282"/>
      <c r="B31" s="283" t="s">
        <v>147</v>
      </c>
      <c r="C31" s="283"/>
      <c r="D31" s="283"/>
      <c r="E31" s="283"/>
      <c r="F31" s="283"/>
      <c r="G31" s="284" t="str">
        <f>IFERROR(IF(A29="","",BF31),"")</f>
        <v/>
      </c>
      <c r="H31" s="284"/>
      <c r="I31" s="284"/>
      <c r="J31" s="284"/>
      <c r="K31" s="284"/>
      <c r="L31" s="284"/>
      <c r="M31" s="284"/>
      <c r="N31" s="284"/>
      <c r="O31" s="284"/>
      <c r="P31" s="284"/>
      <c r="Q31" s="284"/>
      <c r="R31" s="284"/>
      <c r="S31" s="284"/>
      <c r="T31" s="284"/>
      <c r="U31" s="284"/>
      <c r="V31" s="284"/>
      <c r="W31" s="284"/>
      <c r="X31" s="284"/>
      <c r="Y31" s="284"/>
      <c r="Z31" s="284"/>
      <c r="AA31" s="284"/>
      <c r="AB31" s="284"/>
      <c r="AC31" s="30"/>
      <c r="AD31" s="278"/>
      <c r="AE31" s="262"/>
      <c r="AF31" s="273"/>
      <c r="AG31" s="276"/>
      <c r="AZ31" s="22" t="e">
        <f>IF(OR(AD29="申請しない",AJ18="1",AJ18="2",AJ18="3"),"",AZ30)</f>
        <v>#N/A</v>
      </c>
      <c r="BA31" s="22" t="s">
        <v>147</v>
      </c>
      <c r="BE31" s="131" t="str">
        <f>IFERROR(VLOOKUP(G9,補助金対象事業所一覧!B:AJ,28,FALSE),"")</f>
        <v/>
      </c>
      <c r="BF31" s="22" t="str">
        <f t="shared" si="0"/>
        <v/>
      </c>
    </row>
    <row r="32" spans="1:58" ht="18.75" customHeight="1" thickBot="1">
      <c r="A32" s="282" t="e">
        <f>AZ34</f>
        <v>#N/A</v>
      </c>
      <c r="B32" s="283" t="s">
        <v>146</v>
      </c>
      <c r="C32" s="283"/>
      <c r="D32" s="283"/>
      <c r="E32" s="283"/>
      <c r="F32" s="283"/>
      <c r="G32" s="284" t="str">
        <f>IFERROR(IF(A32="","",BF32),"")</f>
        <v/>
      </c>
      <c r="H32" s="284"/>
      <c r="I32" s="284"/>
      <c r="J32" s="284"/>
      <c r="K32" s="284"/>
      <c r="L32" s="284"/>
      <c r="M32" s="284"/>
      <c r="N32" s="284"/>
      <c r="O32" s="284"/>
      <c r="P32" s="284"/>
      <c r="Q32" s="284"/>
      <c r="R32" s="284"/>
      <c r="S32" s="284"/>
      <c r="T32" s="284"/>
      <c r="U32" s="284"/>
      <c r="V32" s="284"/>
      <c r="W32" s="284"/>
      <c r="X32" s="284"/>
      <c r="Y32" s="284"/>
      <c r="Z32" s="284"/>
      <c r="AA32" s="284"/>
      <c r="AB32" s="284"/>
      <c r="AC32" s="30"/>
      <c r="AD32" s="278" t="s">
        <v>169</v>
      </c>
      <c r="AE32" s="262"/>
      <c r="AF32" s="273"/>
      <c r="AG32" s="275" t="e">
        <f>A32</f>
        <v>#N/A</v>
      </c>
      <c r="AN32" s="22" t="s">
        <v>366</v>
      </c>
      <c r="AT32" s="22" t="s">
        <v>371</v>
      </c>
      <c r="AZ32" s="29" t="e">
        <f>IF(AT30=AT33,"0",AT33)</f>
        <v>#N/A</v>
      </c>
      <c r="BA32" s="22" t="s">
        <v>146</v>
      </c>
      <c r="BE32" s="131" t="str">
        <f>IFERROR(VLOOKUP(G9,補助金対象事業所一覧!B:AJ,30,FALSE),"")</f>
        <v/>
      </c>
      <c r="BF32" s="22" t="str">
        <f t="shared" si="0"/>
        <v/>
      </c>
    </row>
    <row r="33" spans="1:58" ht="18.75" customHeight="1" thickBot="1">
      <c r="A33" s="282"/>
      <c r="B33" s="283" t="s">
        <v>7</v>
      </c>
      <c r="C33" s="283"/>
      <c r="D33" s="283"/>
      <c r="E33" s="283"/>
      <c r="F33" s="283"/>
      <c r="G33" s="284" t="str">
        <f>IFERROR(IF(A32="","",BF33),"")</f>
        <v/>
      </c>
      <c r="H33" s="284"/>
      <c r="I33" s="284"/>
      <c r="J33" s="284"/>
      <c r="K33" s="284"/>
      <c r="L33" s="284"/>
      <c r="M33" s="284"/>
      <c r="N33" s="284"/>
      <c r="O33" s="284"/>
      <c r="P33" s="284"/>
      <c r="Q33" s="284"/>
      <c r="R33" s="284"/>
      <c r="S33" s="284"/>
      <c r="T33" s="284"/>
      <c r="U33" s="284"/>
      <c r="V33" s="284"/>
      <c r="W33" s="284"/>
      <c r="X33" s="284"/>
      <c r="Y33" s="284"/>
      <c r="Z33" s="284"/>
      <c r="AA33" s="284"/>
      <c r="AB33" s="284"/>
      <c r="AC33" s="30"/>
      <c r="AD33" s="278"/>
      <c r="AE33" s="262"/>
      <c r="AF33" s="273"/>
      <c r="AG33" s="276"/>
      <c r="AN33" s="29">
        <f>COUNTIF(AJ20:AJ24,"申請する")</f>
        <v>5</v>
      </c>
      <c r="AT33" s="29" t="e">
        <f>IF(AN33&gt;AI18,"",AN33)</f>
        <v>#N/A</v>
      </c>
      <c r="AZ33" s="22" t="e">
        <f>TEXT(AZ32,"#")</f>
        <v>#N/A</v>
      </c>
      <c r="BA33" s="22" t="s">
        <v>7</v>
      </c>
      <c r="BE33" s="131" t="str">
        <f>IFERROR(VLOOKUP(G9,補助金対象事業所一覧!B:AJ,33,FALSE),"")</f>
        <v/>
      </c>
      <c r="BF33" s="22" t="str">
        <f t="shared" si="0"/>
        <v/>
      </c>
    </row>
    <row r="34" spans="1:58" ht="18.75" customHeight="1" thickBot="1">
      <c r="A34" s="282"/>
      <c r="B34" s="283" t="s">
        <v>147</v>
      </c>
      <c r="C34" s="283"/>
      <c r="D34" s="283"/>
      <c r="E34" s="283"/>
      <c r="F34" s="283"/>
      <c r="G34" s="284" t="str">
        <f>IFERROR(IF(A32="","",BF34),"")</f>
        <v/>
      </c>
      <c r="H34" s="284"/>
      <c r="I34" s="284"/>
      <c r="J34" s="284"/>
      <c r="K34" s="284"/>
      <c r="L34" s="284"/>
      <c r="M34" s="284"/>
      <c r="N34" s="284"/>
      <c r="O34" s="284"/>
      <c r="P34" s="284"/>
      <c r="Q34" s="284"/>
      <c r="R34" s="284"/>
      <c r="S34" s="284"/>
      <c r="T34" s="284"/>
      <c r="U34" s="284"/>
      <c r="V34" s="284"/>
      <c r="W34" s="284"/>
      <c r="X34" s="284"/>
      <c r="Y34" s="284"/>
      <c r="Z34" s="284"/>
      <c r="AA34" s="284"/>
      <c r="AB34" s="284"/>
      <c r="AC34" s="30"/>
      <c r="AD34" s="279"/>
      <c r="AE34" s="280"/>
      <c r="AF34" s="281"/>
      <c r="AG34" s="277"/>
      <c r="AZ34" s="22" t="e">
        <f>IF(OR(AD32="申請しない",AJ18="1",AJ18="2",AJ18="3",AJ18="4"),"",AZ33)</f>
        <v>#N/A</v>
      </c>
      <c r="BA34" s="22" t="s">
        <v>147</v>
      </c>
      <c r="BE34" s="131" t="str">
        <f>IFERROR(VLOOKUP(G9,補助金対象事業所一覧!B:AJ,34,FALSE),"")</f>
        <v/>
      </c>
      <c r="BF34" s="22" t="str">
        <f t="shared" si="0"/>
        <v/>
      </c>
    </row>
    <row r="35" spans="1:58" ht="18.75" customHeight="1">
      <c r="A35" s="299" t="str">
        <f>IF(OR(ISBLANK(AD20),ISBLANK(AD23),ISBLANK(AD26),ISBLANK(AD29),ISBLANK(AD32)),"申請の有無を選択してください。","")</f>
        <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5"/>
      <c r="AD35" s="23"/>
      <c r="AE35" s="23"/>
    </row>
    <row r="36" spans="1:58" ht="18.75" customHeight="1">
      <c r="A36" s="294" t="s">
        <v>148</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5"/>
    </row>
    <row r="37" spans="1:58" ht="28.5" customHeight="1">
      <c r="A37" s="319"/>
      <c r="B37" s="320"/>
      <c r="C37" s="313" t="s">
        <v>526</v>
      </c>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5"/>
      <c r="AC37" s="25"/>
    </row>
    <row r="38" spans="1:58" ht="18.75" customHeight="1">
      <c r="A38" s="321"/>
      <c r="B38" s="322"/>
      <c r="C38" s="316"/>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8"/>
      <c r="AC38" s="25"/>
    </row>
    <row r="39" spans="1:58" ht="18.75" customHeight="1">
      <c r="A39" s="299" t="str">
        <f>IF(OR(ISBLANK(A37)),"申立事項にて、項目にチェックがありません。","")</f>
        <v>申立事項にて、項目にチェックがありません。</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5"/>
      <c r="AE39" s="23"/>
      <c r="AI39" s="23"/>
    </row>
    <row r="40" spans="1:58" ht="18.75" customHeight="1">
      <c r="A40" s="258" t="s">
        <v>149</v>
      </c>
      <c r="B40" s="259"/>
      <c r="C40" s="259"/>
      <c r="D40" s="259"/>
      <c r="E40" s="259"/>
      <c r="F40" s="259"/>
      <c r="G40" s="259"/>
      <c r="H40" s="259"/>
      <c r="I40" s="259"/>
      <c r="J40" s="259"/>
      <c r="K40" s="259"/>
      <c r="L40" s="259"/>
      <c r="M40" s="259"/>
      <c r="N40" s="259"/>
      <c r="O40" s="259"/>
      <c r="P40" s="259"/>
      <c r="Q40" s="259"/>
      <c r="R40" s="256" t="s">
        <v>185</v>
      </c>
      <c r="S40" s="256"/>
      <c r="T40" s="115" t="s">
        <v>281</v>
      </c>
      <c r="U40" s="256" t="s">
        <v>186</v>
      </c>
      <c r="V40" s="256"/>
      <c r="W40" s="115" t="s">
        <v>281</v>
      </c>
      <c r="X40" s="256" t="s">
        <v>187</v>
      </c>
      <c r="Y40" s="256"/>
      <c r="Z40" s="115" t="s">
        <v>281</v>
      </c>
      <c r="AA40" s="256" t="s">
        <v>188</v>
      </c>
      <c r="AB40" s="257"/>
      <c r="AC40" s="25"/>
    </row>
    <row r="41" spans="1:58" ht="18.75" customHeight="1">
      <c r="A41" s="263" t="s">
        <v>150</v>
      </c>
      <c r="B41" s="271"/>
      <c r="C41" s="271"/>
      <c r="D41" s="271"/>
      <c r="E41" s="271"/>
      <c r="F41" s="264"/>
      <c r="G41" s="273"/>
      <c r="H41" s="260"/>
      <c r="I41" s="272"/>
      <c r="J41" s="260"/>
      <c r="K41" s="272"/>
      <c r="L41" s="274"/>
      <c r="M41" s="262"/>
      <c r="N41" s="273"/>
      <c r="O41" s="271" t="s">
        <v>151</v>
      </c>
      <c r="P41" s="271"/>
      <c r="Q41" s="271"/>
      <c r="R41" s="271"/>
      <c r="S41" s="264"/>
      <c r="T41" s="273"/>
      <c r="U41" s="273"/>
      <c r="V41" s="274"/>
      <c r="W41" s="262"/>
      <c r="X41" s="273"/>
      <c r="Y41" s="260"/>
      <c r="Z41" s="272"/>
      <c r="AA41" s="273"/>
      <c r="AB41" s="273"/>
      <c r="AC41" s="21"/>
    </row>
    <row r="42" spans="1:58" ht="18.75" customHeight="1">
      <c r="A42" s="263" t="s">
        <v>152</v>
      </c>
      <c r="B42" s="271"/>
      <c r="C42" s="271"/>
      <c r="D42" s="271"/>
      <c r="E42" s="271"/>
      <c r="F42" s="264"/>
      <c r="G42" s="260"/>
      <c r="H42" s="261"/>
      <c r="I42" s="261"/>
      <c r="J42" s="261"/>
      <c r="K42" s="261"/>
      <c r="L42" s="261"/>
      <c r="M42" s="261"/>
      <c r="N42" s="262"/>
      <c r="O42" s="263" t="s">
        <v>153</v>
      </c>
      <c r="P42" s="271"/>
      <c r="Q42" s="271"/>
      <c r="R42" s="271"/>
      <c r="S42" s="264"/>
      <c r="T42" s="260"/>
      <c r="U42" s="261"/>
      <c r="V42" s="261"/>
      <c r="W42" s="261"/>
      <c r="X42" s="261"/>
      <c r="Y42" s="261"/>
      <c r="Z42" s="261"/>
      <c r="AA42" s="261"/>
      <c r="AB42" s="262"/>
      <c r="AC42" s="21"/>
    </row>
    <row r="43" spans="1:58" ht="18.75" customHeight="1">
      <c r="A43" s="263" t="s">
        <v>154</v>
      </c>
      <c r="B43" s="271"/>
      <c r="C43" s="271"/>
      <c r="D43" s="271"/>
      <c r="E43" s="271"/>
      <c r="F43" s="264"/>
      <c r="G43" s="260"/>
      <c r="H43" s="261"/>
      <c r="I43" s="261"/>
      <c r="J43" s="261"/>
      <c r="K43" s="261"/>
      <c r="L43" s="261"/>
      <c r="M43" s="261"/>
      <c r="N43" s="262"/>
      <c r="O43" s="271" t="s">
        <v>155</v>
      </c>
      <c r="P43" s="271"/>
      <c r="Q43" s="271"/>
      <c r="R43" s="271"/>
      <c r="S43" s="264"/>
      <c r="T43" s="31"/>
      <c r="U43" s="32"/>
      <c r="V43" s="32"/>
      <c r="W43" s="32"/>
      <c r="X43" s="33"/>
      <c r="Y43" s="34"/>
      <c r="Z43" s="35"/>
      <c r="AA43" s="263"/>
      <c r="AB43" s="264"/>
      <c r="AC43" s="21"/>
    </row>
    <row r="44" spans="1:58" ht="18.75" customHeight="1">
      <c r="A44" s="265" t="s">
        <v>156</v>
      </c>
      <c r="B44" s="266"/>
      <c r="C44" s="266"/>
      <c r="D44" s="266"/>
      <c r="E44" s="266"/>
      <c r="F44" s="267"/>
      <c r="G44" s="268"/>
      <c r="H44" s="269"/>
      <c r="I44" s="269"/>
      <c r="J44" s="269"/>
      <c r="K44" s="269"/>
      <c r="L44" s="269"/>
      <c r="M44" s="269"/>
      <c r="N44" s="269"/>
      <c r="O44" s="269"/>
      <c r="P44" s="269"/>
      <c r="Q44" s="269"/>
      <c r="R44" s="269"/>
      <c r="S44" s="269"/>
      <c r="T44" s="269"/>
      <c r="U44" s="269"/>
      <c r="V44" s="269"/>
      <c r="W44" s="269"/>
      <c r="X44" s="269"/>
      <c r="Y44" s="269"/>
      <c r="Z44" s="269"/>
      <c r="AA44" s="269"/>
      <c r="AB44" s="270"/>
      <c r="AC44" s="36"/>
    </row>
    <row r="45" spans="1:58" ht="18.75" customHeight="1">
      <c r="A45" s="300" t="str">
        <f>IF(OR(ISBLANK(G41),ISBLANK(I41),ISBLANK(K41),ISBLANK(M41),ISBLANK(T41),ISBLANK(W41),ISBLANK(Z41),ISBLANK(G42),ISBLANK(T42),ISBLANK(G43),ISBLANK(T43),ISBLANK(U43),ISBLANK(V43),ISBLANK(W43),ISBLANK(X43),ISBLANK(Y43),ISBLANK(Z43),ISBLANK(G44)),"振込先情報にて、未入力の項目があります。","")</f>
        <v>振込先情報にて、未入力の項目があります。</v>
      </c>
      <c r="B45" s="300"/>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25"/>
    </row>
    <row r="46" spans="1:58" ht="18.75" customHeight="1">
      <c r="A46" s="296" t="str">
        <f>IF(AND(S3="",A15="",A35="",A39="",A45=""),"申請書の入力漏れはありません。今一度入力内容に誤りがないかご確認ください。","申請書内に未入力の項目があります。今一度ご確認ください。")</f>
        <v>申請書内に未入力の項目があります。今一度ご確認ください。</v>
      </c>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5"/>
    </row>
    <row r="47" spans="1:58" ht="18.7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5"/>
    </row>
    <row r="48" spans="1:58" ht="18.75" hidden="1" customHeight="1">
      <c r="A48" s="37"/>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5"/>
    </row>
    <row r="49" spans="1:29" ht="18.75" hidden="1" customHeight="1">
      <c r="A49" s="37"/>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5"/>
    </row>
    <row r="50" spans="1:29" ht="18.75" hidden="1" customHeight="1">
      <c r="A50" s="37"/>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5"/>
    </row>
    <row r="51" spans="1:29" ht="18.75" hidden="1" customHeight="1">
      <c r="A51" s="37"/>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5"/>
    </row>
    <row r="52" spans="1:29" ht="18.75" hidden="1" customHeight="1">
      <c r="A52" s="37"/>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5"/>
    </row>
    <row r="53" spans="1:29" ht="18.75" hidden="1" customHeight="1">
      <c r="A53" s="37"/>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5"/>
    </row>
    <row r="54" spans="1:29" ht="18.75" hidden="1" customHeight="1">
      <c r="A54" s="37"/>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5"/>
    </row>
    <row r="55" spans="1:29" ht="18.75" hidden="1" customHeight="1">
      <c r="A55" s="37"/>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5"/>
    </row>
    <row r="56" spans="1:29" ht="18.75" hidden="1" customHeight="1">
      <c r="A56" s="37"/>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5"/>
    </row>
    <row r="57" spans="1:29" ht="18.75" hidden="1" customHeight="1">
      <c r="A57" s="37"/>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5"/>
    </row>
    <row r="58" spans="1:29" ht="18.75" hidden="1" customHeight="1">
      <c r="A58" s="37"/>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5"/>
    </row>
    <row r="59" spans="1:29" ht="18.75" hidden="1" customHeight="1">
      <c r="A59" s="37"/>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5"/>
    </row>
    <row r="60" spans="1:29" ht="18.75" hidden="1" customHeight="1"/>
  </sheetData>
  <sheetProtection password="972F" sheet="1" selectLockedCells="1"/>
  <customSheetViews>
    <customSheetView guid="{C2780F30-53AC-48EC-A149-3ECB416482D7}" scale="115" showPageBreaks="1" showGridLines="0" fitToPage="1" printArea="1" hiddenRows="1" hiddenColumns="1">
      <selection activeCell="W2" sqref="W2:X2"/>
      <pageMargins left="0.70866141732283472" right="0.70866141732283472" top="0.74803149606299213" bottom="0.35433070866141736" header="0.31496062992125984" footer="0.31496062992125984"/>
      <pageSetup paperSize="9" orientation="portrait" r:id="rId1"/>
      <headerFooter>
        <oddHeader>&amp;R&amp;"HGSｺﾞｼｯｸM,ﾒﾃﾞｨｳﾑ"&amp;10様式第1</oddHeader>
      </headerFooter>
    </customSheetView>
    <customSheetView guid="{A526057D-26AA-4465-A8DA-A3DA252FDBB8}" scale="115" showPageBreaks="1" showGridLines="0" fitToPage="1" printArea="1" hiddenRows="1" hiddenColumns="1">
      <selection activeCell="G7" sqref="G7:AB7"/>
      <pageMargins left="0.70866141732283472" right="0.70866141732283472" top="0.74803149606299213" bottom="0.35433070866141736" header="0.31496062992125984" footer="0.31496062992125984"/>
      <pageSetup paperSize="9" orientation="portrait" r:id="rId2"/>
      <headerFooter>
        <oddHeader>&amp;R&amp;"HGSｺﾞｼｯｸM,ﾒﾃﾞｨｳﾑ"&amp;10様式第1</oddHeader>
      </headerFooter>
    </customSheetView>
    <customSheetView guid="{66848195-5DA8-44A4-B951-4C26B1C2E40C}" scale="115" showPageBreaks="1" showGridLines="0" fitToPage="1" printArea="1" hiddenRows="1" hiddenColumns="1">
      <selection activeCell="G7" sqref="G7:AB7"/>
      <pageMargins left="0.70866141732283472" right="0.70866141732283472" top="0.74803149606299213" bottom="0.35433070866141736" header="0.31496062992125984" footer="0.31496062992125984"/>
      <pageSetup paperSize="9" orientation="portrait" r:id="rId3"/>
      <headerFooter>
        <oddHeader>&amp;R&amp;"HGSｺﾞｼｯｸM,ﾒﾃﾞｨｳﾑ"&amp;10様式第1</oddHeader>
      </headerFooter>
    </customSheetView>
    <customSheetView guid="{B329BEA8-8A56-4454-B01E-E42DACA2E752}" scale="115" showGridLines="0" fitToPage="1" hiddenRows="1" hiddenColumns="1">
      <selection activeCell="W2" sqref="W2:X2"/>
      <pageMargins left="0.70866141732283472" right="0.70866141732283472" top="0.74803149606299213" bottom="0.35433070866141736" header="0.31496062992125984" footer="0.31496062992125984"/>
      <pageSetup paperSize="9" orientation="portrait" r:id="rId4"/>
      <headerFooter>
        <oddHeader>&amp;R&amp;"HGSｺﾞｼｯｸM,ﾒﾃﾞｨｳﾑ"&amp;10様式第1</oddHeader>
      </headerFooter>
    </customSheetView>
    <customSheetView guid="{1D3118FF-D3AE-48E8-A245-D5ABFC93C0FB}" scale="115" showPageBreaks="1" showGridLines="0" fitToPage="1" printArea="1" hiddenRows="1" hiddenColumns="1" topLeftCell="A7">
      <selection activeCell="W2" sqref="W2:X2"/>
      <pageMargins left="0.70866141732283472" right="0.70866141732283472" top="0.74803149606299213" bottom="0.35433070866141736" header="0.31496062992125984" footer="0.31496062992125984"/>
      <pageSetup paperSize="9" orientation="portrait" r:id="rId5"/>
      <headerFooter>
        <oddHeader>&amp;L&amp;"HGSｺﾞｼｯｸM,ﾒﾃﾞｨｳﾑ"&amp;10様式第1（第4条関係）</oddHeader>
      </headerFooter>
    </customSheetView>
    <customSheetView guid="{E3A65FB3-9AEA-490F-AC3D-267E47F987D6}" scale="115" showPageBreaks="1" showGridLines="0" fitToPage="1" printArea="1" hiddenRows="1" hiddenColumns="1" topLeftCell="A7">
      <selection activeCell="W2" sqref="W2:X2"/>
      <pageMargins left="0.70866141732283472" right="0.70866141732283472" top="0.74803149606299213" bottom="0.35433070866141736" header="0.31496062992125984" footer="0.31496062992125984"/>
      <pageSetup paperSize="9" scale="97" orientation="portrait" r:id="rId6"/>
      <headerFooter>
        <oddHeader>&amp;L&amp;"HGSｺﾞｼｯｸM,ﾒﾃﾞｨｳﾑ"&amp;10様式第1（第4条関係）</oddHeader>
      </headerFooter>
    </customSheetView>
    <customSheetView guid="{FFBCD6AB-D638-4FE6-A399-AB5518562CCE}" scale="115" showPageBreaks="1" showGridLines="0" fitToPage="1" printArea="1" hiddenRows="1" hiddenColumns="1">
      <selection activeCell="W2" sqref="W2:X2"/>
      <pageMargins left="0.70866141732283472" right="0.70866141732283472" top="0.74803149606299213" bottom="0.35433070866141736" header="0.31496062992125984" footer="0.31496062992125984"/>
      <pageSetup paperSize="9" orientation="portrait" r:id="rId7"/>
      <headerFooter>
        <oddHeader>&amp;L&amp;"HGSｺﾞｼｯｸM,ﾒﾃﾞｨｳﾑ"&amp;10様式第1（第4条関係）</oddHeader>
      </headerFooter>
    </customSheetView>
  </customSheetViews>
  <mergeCells count="117">
    <mergeCell ref="A6:Q6"/>
    <mergeCell ref="R6:V6"/>
    <mergeCell ref="W6:AB6"/>
    <mergeCell ref="A14:F14"/>
    <mergeCell ref="A7:F7"/>
    <mergeCell ref="G7:AB7"/>
    <mergeCell ref="A16:AB16"/>
    <mergeCell ref="A17:F17"/>
    <mergeCell ref="G17:AB17"/>
    <mergeCell ref="M10:AB10"/>
    <mergeCell ref="L13:Q13"/>
    <mergeCell ref="L12:Q12"/>
    <mergeCell ref="G13:K13"/>
    <mergeCell ref="G12:K12"/>
    <mergeCell ref="W14:AB14"/>
    <mergeCell ref="R14:V14"/>
    <mergeCell ref="L14:Q14"/>
    <mergeCell ref="G14:K14"/>
    <mergeCell ref="A13:F13"/>
    <mergeCell ref="A10:F11"/>
    <mergeCell ref="G8:AB8"/>
    <mergeCell ref="A9:F9"/>
    <mergeCell ref="A12:F12"/>
    <mergeCell ref="R12:V12"/>
    <mergeCell ref="S3:AB3"/>
    <mergeCell ref="A46:AB47"/>
    <mergeCell ref="A1:AB1"/>
    <mergeCell ref="W2:X2"/>
    <mergeCell ref="Z2:AA2"/>
    <mergeCell ref="A15:AB15"/>
    <mergeCell ref="A39:AB39"/>
    <mergeCell ref="A45:AB45"/>
    <mergeCell ref="A35:AB35"/>
    <mergeCell ref="G9:AB9"/>
    <mergeCell ref="G11:AB11"/>
    <mergeCell ref="I10:L10"/>
    <mergeCell ref="W13:AB13"/>
    <mergeCell ref="W12:AB12"/>
    <mergeCell ref="R13:V13"/>
    <mergeCell ref="A8:F8"/>
    <mergeCell ref="A19:AB19"/>
    <mergeCell ref="G20:AB20"/>
    <mergeCell ref="B32:F32"/>
    <mergeCell ref="B20:F20"/>
    <mergeCell ref="A18:F18"/>
    <mergeCell ref="G18:AB18"/>
    <mergeCell ref="C37:AB38"/>
    <mergeCell ref="A37:B38"/>
    <mergeCell ref="AD13:AG19"/>
    <mergeCell ref="A41:F41"/>
    <mergeCell ref="G34:AB34"/>
    <mergeCell ref="A29:A31"/>
    <mergeCell ref="B29:F29"/>
    <mergeCell ref="G29:AB29"/>
    <mergeCell ref="B30:F30"/>
    <mergeCell ref="G30:AB30"/>
    <mergeCell ref="B31:F31"/>
    <mergeCell ref="G31:AB31"/>
    <mergeCell ref="B21:F21"/>
    <mergeCell ref="G21:AB21"/>
    <mergeCell ref="B22:F22"/>
    <mergeCell ref="G22:AB22"/>
    <mergeCell ref="A20:A22"/>
    <mergeCell ref="A32:A34"/>
    <mergeCell ref="G32:AB32"/>
    <mergeCell ref="B33:F33"/>
    <mergeCell ref="G33:AB33"/>
    <mergeCell ref="B34:F34"/>
    <mergeCell ref="G23:AB23"/>
    <mergeCell ref="B24:F24"/>
    <mergeCell ref="G24:AB24"/>
    <mergeCell ref="A36:AB36"/>
    <mergeCell ref="A23:A25"/>
    <mergeCell ref="B23:F23"/>
    <mergeCell ref="B26:F26"/>
    <mergeCell ref="G26:AB26"/>
    <mergeCell ref="B27:F27"/>
    <mergeCell ref="G27:AB27"/>
    <mergeCell ref="B28:F28"/>
    <mergeCell ref="G28:AB28"/>
    <mergeCell ref="B25:F25"/>
    <mergeCell ref="G25:AB25"/>
    <mergeCell ref="A26:A28"/>
    <mergeCell ref="AG20:AG22"/>
    <mergeCell ref="AG23:AG25"/>
    <mergeCell ref="AG26:AG28"/>
    <mergeCell ref="AG29:AG31"/>
    <mergeCell ref="AG32:AG34"/>
    <mergeCell ref="AD32:AF34"/>
    <mergeCell ref="AD29:AF31"/>
    <mergeCell ref="AD26:AF28"/>
    <mergeCell ref="AD23:AF25"/>
    <mergeCell ref="AD20:AF22"/>
    <mergeCell ref="S2:U2"/>
    <mergeCell ref="AA40:AB40"/>
    <mergeCell ref="U40:V40"/>
    <mergeCell ref="R40:S40"/>
    <mergeCell ref="A40:Q40"/>
    <mergeCell ref="G43:N43"/>
    <mergeCell ref="AA43:AB43"/>
    <mergeCell ref="A44:F44"/>
    <mergeCell ref="G44:AB44"/>
    <mergeCell ref="O43:S43"/>
    <mergeCell ref="A43:F43"/>
    <mergeCell ref="Z41:AB41"/>
    <mergeCell ref="W41:Y41"/>
    <mergeCell ref="T41:V41"/>
    <mergeCell ref="O41:S41"/>
    <mergeCell ref="M41:N41"/>
    <mergeCell ref="K41:L41"/>
    <mergeCell ref="I41:J41"/>
    <mergeCell ref="G41:H41"/>
    <mergeCell ref="A42:F42"/>
    <mergeCell ref="O42:S42"/>
    <mergeCell ref="G42:N42"/>
    <mergeCell ref="T42:AB42"/>
    <mergeCell ref="X40:Y40"/>
  </mergeCells>
  <phoneticPr fontId="1" type="halfwidthKatakana"/>
  <conditionalFormatting sqref="AD32:AF34">
    <cfRule type="expression" dxfId="49" priority="25">
      <formula>OR(AJ18="4",AJ18="3",AJ18="2",AJ18="1")</formula>
    </cfRule>
  </conditionalFormatting>
  <conditionalFormatting sqref="AD23:AF25">
    <cfRule type="expression" dxfId="48" priority="27">
      <formula>AJ18="1"</formula>
    </cfRule>
  </conditionalFormatting>
  <conditionalFormatting sqref="AD26:AF28">
    <cfRule type="expression" dxfId="47" priority="28">
      <formula>OR(AJ18="2",AJ18="1")</formula>
    </cfRule>
  </conditionalFormatting>
  <conditionalFormatting sqref="AD29:AF31">
    <cfRule type="expression" dxfId="46" priority="26">
      <formula>OR(AJ18="3",AJ18="2",AJ18="1")</formula>
    </cfRule>
  </conditionalFormatting>
  <conditionalFormatting sqref="A46:AB47">
    <cfRule type="cellIs" dxfId="45" priority="3" operator="equal">
      <formula>"申請書内に未入力の項目があります。今一度ご確認ください。"</formula>
    </cfRule>
  </conditionalFormatting>
  <conditionalFormatting sqref="A23:A34">
    <cfRule type="containsErrors" dxfId="44" priority="2">
      <formula>ISERROR(A23)</formula>
    </cfRule>
  </conditionalFormatting>
  <conditionalFormatting sqref="AG23:AG34">
    <cfRule type="containsErrors" dxfId="43" priority="1">
      <formula>ISERROR(AG23)</formula>
    </cfRule>
  </conditionalFormatting>
  <dataValidations xWindow="620" yWindow="608" count="20">
    <dataValidation type="list" allowBlank="1" showInputMessage="1" showErrorMessage="1" error="申請の有無をプルダウンにて選択してください。" prompt="左記に表示されている事業所の申請希望について、プルダウンにて選択してください。_x000a__x000a_申請する場合：『申請する』を選択_x000a_申請しない場合：『申請しない』を選択_x000a__x000a_セルがグレーになっている場合は、そのままにしておいて結構です。『申請する』または『申請しない』のどちらも選択されていない場合、エラーメッセージが表示されます。_x000a_" sqref="AD20:AF34">
      <formula1>"申請する,申請しない"</formula1>
    </dataValidation>
    <dataValidation imeMode="hiragana" allowBlank="1" showInputMessage="1" showErrorMessage="1" prompt="法人代表者の職名を入力してください。" sqref="L12:Q12"/>
    <dataValidation imeMode="hiragana" allowBlank="1" showInputMessage="1" showErrorMessage="1" prompt="法人代表者の氏名を入力してください。" sqref="W12:AB12"/>
    <dataValidation imeMode="hiragana" allowBlank="1" showInputMessage="1" showErrorMessage="1" prompt="申請担当者の職名を入力してください。" sqref="L13:Q13"/>
    <dataValidation imeMode="hiragana" allowBlank="1" showInputMessage="1" showErrorMessage="1" prompt="申請担当者の氏名を入力してください。" sqref="W13:AB13"/>
    <dataValidation imeMode="halfAlpha" allowBlank="1" showInputMessage="1" showErrorMessage="1" prompt="申請担当者と連絡の取れる電話番号を入力してください。_x000a_申請に不備等があった場合に連絡します。" sqref="L14:Q14"/>
    <dataValidation imeMode="halfAlpha" allowBlank="1" showInputMessage="1" showErrorMessage="1" prompt="申請担当者と連絡の取れるメールアドレスを入力してください。" sqref="W14:AB14"/>
    <dataValidation type="whole" imeMode="halfAlpha" allowBlank="1" showInputMessage="1" showErrorMessage="1" error="金融機関コードを1桁ずつ入力してください。" prompt="金融機関コードを『1桁ずつ』入力してください。" sqref="G41:N41">
      <formula1>0</formula1>
      <formula2>9</formula2>
    </dataValidation>
    <dataValidation type="list" allowBlank="1" showInputMessage="1" showErrorMessage="1" error="預金種目をプルダウンにて選択してください。" prompt="預金種目をプルダウンにて選択してください。" sqref="G43:N43">
      <formula1>"普通預金,当座預金"</formula1>
    </dataValidation>
    <dataValidation type="whole" imeMode="halfAlpha" allowBlank="1" showInputMessage="1" showErrorMessage="1" error="支店番号を1桁ずつ入力してください。" prompt="支店番号を『1桁ずつ』入力してください。" sqref="T41:AB41">
      <formula1>0</formula1>
      <formula2>9</formula2>
    </dataValidation>
    <dataValidation imeMode="hiragana" allowBlank="1" showInputMessage="1" showErrorMessage="1" prompt="金融機関名を入力してください。" sqref="G42:N42"/>
    <dataValidation imeMode="hiragana" allowBlank="1" showInputMessage="1" showErrorMessage="1" prompt="店名を入力してください。" sqref="T42:AB42"/>
    <dataValidation type="whole" imeMode="halfAlpha" allowBlank="1" showInputMessage="1" showErrorMessage="1" error="口座番号を1桁ずつ入力してください。" prompt="口座番号を7桁の番号に変換した上で、『1桁』ずつ入力してください。" sqref="T43:Z43">
      <formula1>0</formula1>
      <formula2>9</formula2>
    </dataValidation>
    <dataValidation type="custom" imeMode="halfKatakana" allowBlank="1" showInputMessage="1" showErrorMessage="1" error="口座名義人を半角カタカナで入力してください。" prompt="口座名義人を半角カタカナで入力してください。" sqref="G44:AB44">
      <formula1>AND(G44=PHONETIC(G44),LEN(G44)=LENB(G44))</formula1>
    </dataValidation>
    <dataValidation type="whole" imeMode="halfAlpha" allowBlank="1" showInputMessage="1" showErrorMessage="1" error="電子申請の申請日を入力してください。" prompt="電子申請の申請日を入力してください。" sqref="W2:X2">
      <formula1>1</formula1>
      <formula2>12</formula2>
    </dataValidation>
    <dataValidation type="list" allowBlank="1" showInputMessage="1" showErrorMessage="1" error="右記内容を確認し、申立事項に誤りが無ければ、プルダウンにて『○』を選択してください。" prompt="右記内容を確認し、申立事項に誤りが無ければ、プルダウンにて『○』を選択してください。_x000a_申立事項の項目にチェックが入らない場合、申請することはできません。" sqref="A37:B38">
      <formula1>"○"</formula1>
    </dataValidation>
    <dataValidation type="whole" imeMode="halfAlpha" allowBlank="1" showInputMessage="1" showErrorMessage="1" error="電子申請の申請日を入力してください。" prompt="電子申請の申請日を入力してください。" sqref="Z2:AA2">
      <formula1>1</formula1>
      <formula2>31</formula2>
    </dataValidation>
    <dataValidation type="list" allowBlank="1" showInputMessage="1" showErrorMessage="1" error="法人種別をプルダウンにて選択してください。" prompt="法人種別をプルダウンにて選択してください。_x000a_『一般社団法人』、『医療法人』、『株式会社』、『合同会社』、『社会医療法人』、『社会福祉法人』、『生協』、『有限会社』、『特定非営利活動法人』の順に並んでいます。" sqref="G7:AB7">
      <formula1>$AI$2:$AI$10</formula1>
    </dataValidation>
    <dataValidation allowBlank="1" showInputMessage="1" showErrorMessage="1" prompt="法人最大申請数と上から1つ分の申請数（＝「申請する」を選択した数）を比較。_x000a_・申請数の方が多い場合→空欄_x000a_・法人最大申請数の方が多い（又は同じ）場合→法人最大申請数を表示" sqref="AT20"/>
    <dataValidation type="list" allowBlank="1" showInputMessage="1" showErrorMessage="1" error="法人名をプルダウンにて選択してください。" prompt="法人名をプルダウンにて選択してください。法人種別を選択してからでないと、法人名は選択できません。_x000a_法人名は五十音順に並んでいます。" sqref="G9:AB9">
      <formula1>INDIRECT($G$7)</formula1>
    </dataValidation>
  </dataValidations>
  <pageMargins left="0.70866141732283472" right="0.70866141732283472" top="0.74803149606299213" bottom="0.35433070866141736" header="0.31496062992125984" footer="0.31496062992125984"/>
  <pageSetup paperSize="9" scale="98" orientation="portrait" r:id="rId8"/>
  <headerFooter>
    <oddHeader>&amp;L&amp;"HGSｺﾞｼｯｸM,ﾒﾃﾞｨｳﾑ"&amp;10様式第1（第4条関係）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U191"/>
  <sheetViews>
    <sheetView zoomScaleNormal="100" zoomScaleSheetLayoutView="100" workbookViewId="0">
      <pane xSplit="2" ySplit="5" topLeftCell="C142" activePane="bottomRight" state="frozen"/>
      <selection pane="topRight" activeCell="C1" sqref="C1"/>
      <selection pane="bottomLeft" activeCell="A5" sqref="A5"/>
      <selection pane="bottomRight" activeCell="D181" sqref="D181"/>
    </sheetView>
  </sheetViews>
  <sheetFormatPr defaultColWidth="9" defaultRowHeight="24.95" customHeight="1" outlineLevelRow="1" outlineLevelCol="3"/>
  <cols>
    <col min="1" max="1" width="11.125" style="18" customWidth="1"/>
    <col min="2" max="2" width="22.625" style="16" customWidth="1"/>
    <col min="3" max="3" width="22.625" style="16" customWidth="1" outlineLevel="1"/>
    <col min="4" max="4" width="11.125" style="18" customWidth="1" outlineLevel="1"/>
    <col min="5" max="5" width="7.625" style="18" customWidth="1" outlineLevel="1"/>
    <col min="6" max="6" width="36.25" style="16" customWidth="1" outlineLevel="1"/>
    <col min="7" max="7" width="9" style="16" customWidth="1" outlineLevel="1"/>
    <col min="8" max="9" width="9" style="18" customWidth="1" outlineLevel="2"/>
    <col min="10" max="10" width="9" style="16" customWidth="1" outlineLevel="2"/>
    <col min="11" max="11" width="9" style="19" customWidth="1" outlineLevel="2"/>
    <col min="12" max="12" width="9" style="20" customWidth="1" outlineLevel="2"/>
    <col min="13" max="13" width="9" style="16" customWidth="1" outlineLevel="1"/>
    <col min="14" max="18" width="9" style="16" customWidth="1" outlineLevel="2"/>
    <col min="19" max="19" width="9" style="16" customWidth="1" outlineLevel="1"/>
    <col min="20" max="24" width="9" style="16" customWidth="1" outlineLevel="2"/>
    <col min="25" max="25" width="9" style="16" customWidth="1" outlineLevel="1"/>
    <col min="26" max="30" width="9" style="16" customWidth="1" outlineLevel="2"/>
    <col min="31" max="31" width="9" style="16" customWidth="1" outlineLevel="1"/>
    <col min="32" max="36" width="9" style="16" customWidth="1" outlineLevel="3"/>
    <col min="37" max="37" width="9" style="16" customWidth="1" outlineLevel="1"/>
    <col min="38" max="39" width="9" style="16"/>
    <col min="40" max="46" width="9" style="16" customWidth="1" outlineLevel="1"/>
    <col min="47" max="47" width="53.75" style="16" customWidth="1" outlineLevel="1"/>
    <col min="48" max="49" width="9" style="16"/>
    <col min="50" max="96" width="9" style="16" customWidth="1" outlineLevel="1"/>
    <col min="97" max="97" width="9" style="16"/>
    <col min="98" max="174" width="9" style="16" customWidth="1" outlineLevel="1"/>
    <col min="175" max="175" width="9" style="16"/>
    <col min="176" max="176" width="26.375" style="16" customWidth="1"/>
    <col min="177" max="16384" width="9" style="16"/>
  </cols>
  <sheetData>
    <row r="1" spans="1:177" ht="24.95" hidden="1" customHeight="1" outlineLevel="1">
      <c r="A1" s="135" t="s">
        <v>1756</v>
      </c>
    </row>
    <row r="2" spans="1:177" s="1" customFormat="1" ht="13.5" collapsed="1">
      <c r="A2" s="346" t="s">
        <v>5</v>
      </c>
      <c r="B2" s="347"/>
      <c r="C2" s="347"/>
      <c r="D2" s="347"/>
      <c r="E2" s="347"/>
      <c r="F2" s="348"/>
      <c r="G2" s="355" t="s">
        <v>121</v>
      </c>
      <c r="H2" s="356"/>
      <c r="I2" s="356"/>
      <c r="J2" s="356"/>
      <c r="K2" s="356"/>
      <c r="L2" s="357"/>
      <c r="M2" s="364" t="s">
        <v>122</v>
      </c>
      <c r="N2" s="365"/>
      <c r="O2" s="365"/>
      <c r="P2" s="365"/>
      <c r="Q2" s="365"/>
      <c r="R2" s="366"/>
      <c r="S2" s="373" t="s">
        <v>123</v>
      </c>
      <c r="T2" s="374"/>
      <c r="U2" s="374"/>
      <c r="V2" s="374"/>
      <c r="W2" s="374"/>
      <c r="X2" s="375"/>
      <c r="Y2" s="382" t="s">
        <v>124</v>
      </c>
      <c r="Z2" s="383"/>
      <c r="AA2" s="383"/>
      <c r="AB2" s="383"/>
      <c r="AC2" s="383"/>
      <c r="AD2" s="384"/>
      <c r="AE2" s="391" t="s">
        <v>125</v>
      </c>
      <c r="AF2" s="392"/>
      <c r="AG2" s="392"/>
      <c r="AH2" s="392"/>
      <c r="AI2" s="392"/>
      <c r="AJ2" s="393"/>
      <c r="AK2" s="343"/>
      <c r="AM2" s="41"/>
      <c r="AN2" s="44"/>
      <c r="AO2" s="39"/>
      <c r="AP2" s="39"/>
      <c r="AQ2" s="39"/>
      <c r="AR2" s="39"/>
      <c r="AS2" s="39"/>
      <c r="AT2" s="39"/>
      <c r="AU2" s="40"/>
      <c r="AW2" s="68"/>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7"/>
      <c r="CS2" s="73"/>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9"/>
    </row>
    <row r="3" spans="1:177" s="1" customFormat="1" ht="13.5">
      <c r="A3" s="349"/>
      <c r="B3" s="350"/>
      <c r="C3" s="350"/>
      <c r="D3" s="350"/>
      <c r="E3" s="350"/>
      <c r="F3" s="351"/>
      <c r="G3" s="358"/>
      <c r="H3" s="359"/>
      <c r="I3" s="359"/>
      <c r="J3" s="359"/>
      <c r="K3" s="359"/>
      <c r="L3" s="360"/>
      <c r="M3" s="367"/>
      <c r="N3" s="368"/>
      <c r="O3" s="368"/>
      <c r="P3" s="368"/>
      <c r="Q3" s="368"/>
      <c r="R3" s="369"/>
      <c r="S3" s="376"/>
      <c r="T3" s="377"/>
      <c r="U3" s="377"/>
      <c r="V3" s="377"/>
      <c r="W3" s="377"/>
      <c r="X3" s="378"/>
      <c r="Y3" s="385"/>
      <c r="Z3" s="386"/>
      <c r="AA3" s="386"/>
      <c r="AB3" s="386"/>
      <c r="AC3" s="386"/>
      <c r="AD3" s="387"/>
      <c r="AE3" s="394"/>
      <c r="AF3" s="395"/>
      <c r="AG3" s="395"/>
      <c r="AH3" s="395"/>
      <c r="AI3" s="395"/>
      <c r="AJ3" s="396"/>
      <c r="AK3" s="344"/>
      <c r="AM3" s="45"/>
      <c r="AN3" s="51" t="s">
        <v>178</v>
      </c>
      <c r="AO3" s="47"/>
      <c r="AP3" s="47"/>
      <c r="AQ3" s="47"/>
      <c r="AR3" s="47"/>
      <c r="AS3" s="127"/>
      <c r="AT3" s="127"/>
      <c r="AU3" s="52"/>
      <c r="AW3" s="69"/>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5"/>
      <c r="CS3" s="74"/>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80"/>
    </row>
    <row r="4" spans="1:177" s="1" customFormat="1" ht="13.5">
      <c r="A4" s="349"/>
      <c r="B4" s="350"/>
      <c r="C4" s="350"/>
      <c r="D4" s="350"/>
      <c r="E4" s="350"/>
      <c r="F4" s="351"/>
      <c r="G4" s="358"/>
      <c r="H4" s="359"/>
      <c r="I4" s="359"/>
      <c r="J4" s="359"/>
      <c r="K4" s="359"/>
      <c r="L4" s="360"/>
      <c r="M4" s="367"/>
      <c r="N4" s="368"/>
      <c r="O4" s="368"/>
      <c r="P4" s="368"/>
      <c r="Q4" s="368"/>
      <c r="R4" s="369"/>
      <c r="S4" s="376"/>
      <c r="T4" s="377"/>
      <c r="U4" s="377"/>
      <c r="V4" s="377"/>
      <c r="W4" s="377"/>
      <c r="X4" s="378"/>
      <c r="Y4" s="385"/>
      <c r="Z4" s="386"/>
      <c r="AA4" s="386"/>
      <c r="AB4" s="386"/>
      <c r="AC4" s="386"/>
      <c r="AD4" s="387"/>
      <c r="AE4" s="394"/>
      <c r="AF4" s="395"/>
      <c r="AG4" s="395"/>
      <c r="AH4" s="395"/>
      <c r="AI4" s="395"/>
      <c r="AJ4" s="396"/>
      <c r="AK4" s="344"/>
      <c r="AM4" s="45"/>
      <c r="AN4" s="57" t="s">
        <v>532</v>
      </c>
      <c r="AO4" s="53" t="s">
        <v>183</v>
      </c>
      <c r="AP4" s="54" t="s">
        <v>184</v>
      </c>
      <c r="AQ4" s="55" t="s">
        <v>533</v>
      </c>
      <c r="AR4" s="141" t="s">
        <v>534</v>
      </c>
      <c r="AS4" s="56" t="s">
        <v>427</v>
      </c>
      <c r="AT4" s="129"/>
      <c r="AU4" s="128"/>
      <c r="AW4" s="69"/>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5"/>
      <c r="CS4" s="74"/>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80"/>
    </row>
    <row r="5" spans="1:177" s="1" customFormat="1" ht="13.5">
      <c r="A5" s="352"/>
      <c r="B5" s="353"/>
      <c r="C5" s="353"/>
      <c r="D5" s="353"/>
      <c r="E5" s="353"/>
      <c r="F5" s="354"/>
      <c r="G5" s="361"/>
      <c r="H5" s="362"/>
      <c r="I5" s="362"/>
      <c r="J5" s="362"/>
      <c r="K5" s="362"/>
      <c r="L5" s="363"/>
      <c r="M5" s="370"/>
      <c r="N5" s="371"/>
      <c r="O5" s="371"/>
      <c r="P5" s="371"/>
      <c r="Q5" s="371"/>
      <c r="R5" s="372"/>
      <c r="S5" s="379"/>
      <c r="T5" s="380"/>
      <c r="U5" s="380"/>
      <c r="V5" s="380"/>
      <c r="W5" s="380"/>
      <c r="X5" s="381"/>
      <c r="Y5" s="388"/>
      <c r="Z5" s="389"/>
      <c r="AA5" s="389"/>
      <c r="AB5" s="389"/>
      <c r="AC5" s="389"/>
      <c r="AD5" s="390"/>
      <c r="AE5" s="397"/>
      <c r="AF5" s="398"/>
      <c r="AG5" s="398"/>
      <c r="AH5" s="398"/>
      <c r="AI5" s="398"/>
      <c r="AJ5" s="399"/>
      <c r="AK5" s="345"/>
      <c r="AM5" s="45"/>
      <c r="AN5" s="49"/>
      <c r="AO5" s="50" t="s">
        <v>179</v>
      </c>
      <c r="AP5" s="50" t="s">
        <v>180</v>
      </c>
      <c r="AQ5" s="50" t="s">
        <v>181</v>
      </c>
      <c r="AR5" s="50" t="s">
        <v>182</v>
      </c>
      <c r="AS5" s="142"/>
      <c r="AT5" s="129"/>
      <c r="AU5" s="128"/>
      <c r="AW5" s="69"/>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5"/>
      <c r="CS5" s="74"/>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1"/>
      <c r="FT5" s="80"/>
    </row>
    <row r="6" spans="1:177" s="1" customFormat="1" ht="74.25" customHeight="1">
      <c r="A6" s="2" t="s">
        <v>117</v>
      </c>
      <c r="B6" s="2" t="s">
        <v>2</v>
      </c>
      <c r="C6" s="2" t="s">
        <v>280</v>
      </c>
      <c r="D6" s="2" t="s">
        <v>119</v>
      </c>
      <c r="E6" s="2" t="s">
        <v>3</v>
      </c>
      <c r="F6" s="2" t="s">
        <v>4</v>
      </c>
      <c r="G6" s="3" t="s">
        <v>6</v>
      </c>
      <c r="H6" s="3" t="s">
        <v>120</v>
      </c>
      <c r="I6" s="3" t="s">
        <v>3</v>
      </c>
      <c r="J6" s="3" t="s">
        <v>7</v>
      </c>
      <c r="K6" s="4" t="s">
        <v>0</v>
      </c>
      <c r="L6" s="5" t="s">
        <v>1</v>
      </c>
      <c r="M6" s="6" t="s">
        <v>6</v>
      </c>
      <c r="N6" s="6" t="s">
        <v>120</v>
      </c>
      <c r="O6" s="6" t="s">
        <v>3</v>
      </c>
      <c r="P6" s="6" t="s">
        <v>7</v>
      </c>
      <c r="Q6" s="6" t="s">
        <v>0</v>
      </c>
      <c r="R6" s="7" t="s">
        <v>1</v>
      </c>
      <c r="S6" s="8" t="s">
        <v>6</v>
      </c>
      <c r="T6" s="8" t="s">
        <v>120</v>
      </c>
      <c r="U6" s="8" t="s">
        <v>3</v>
      </c>
      <c r="V6" s="8" t="s">
        <v>7</v>
      </c>
      <c r="W6" s="8" t="s">
        <v>0</v>
      </c>
      <c r="X6" s="9" t="s">
        <v>1</v>
      </c>
      <c r="Y6" s="2" t="s">
        <v>6</v>
      </c>
      <c r="Z6" s="2" t="s">
        <v>120</v>
      </c>
      <c r="AA6" s="2" t="s">
        <v>3</v>
      </c>
      <c r="AB6" s="2" t="s">
        <v>7</v>
      </c>
      <c r="AC6" s="2" t="s">
        <v>0</v>
      </c>
      <c r="AD6" s="10" t="s">
        <v>1</v>
      </c>
      <c r="AE6" s="11" t="s">
        <v>6</v>
      </c>
      <c r="AF6" s="11" t="s">
        <v>120</v>
      </c>
      <c r="AG6" s="11" t="s">
        <v>3</v>
      </c>
      <c r="AH6" s="11" t="s">
        <v>7</v>
      </c>
      <c r="AI6" s="11" t="s">
        <v>0</v>
      </c>
      <c r="AJ6" s="12" t="s">
        <v>1</v>
      </c>
      <c r="AK6" s="46" t="s">
        <v>171</v>
      </c>
      <c r="AM6" s="42" t="s">
        <v>172</v>
      </c>
      <c r="AN6" s="130" t="s">
        <v>177</v>
      </c>
      <c r="AO6" s="130" t="s">
        <v>173</v>
      </c>
      <c r="AP6" s="130" t="s">
        <v>277</v>
      </c>
      <c r="AQ6" s="130" t="s">
        <v>176</v>
      </c>
      <c r="AR6" s="130" t="s">
        <v>174</v>
      </c>
      <c r="AS6" s="130" t="s">
        <v>352</v>
      </c>
      <c r="AT6" s="130" t="s">
        <v>351</v>
      </c>
      <c r="AU6" s="48" t="s">
        <v>175</v>
      </c>
      <c r="AW6" s="69" t="s">
        <v>270</v>
      </c>
      <c r="AX6" s="64" t="s">
        <v>236</v>
      </c>
      <c r="AY6" s="64" t="s">
        <v>235</v>
      </c>
      <c r="AZ6" s="64" t="s">
        <v>234</v>
      </c>
      <c r="BA6" s="64" t="s">
        <v>233</v>
      </c>
      <c r="BB6" s="64" t="s">
        <v>232</v>
      </c>
      <c r="BC6" s="64" t="s">
        <v>231</v>
      </c>
      <c r="BD6" s="64" t="s">
        <v>230</v>
      </c>
      <c r="BE6" s="64" t="s">
        <v>229</v>
      </c>
      <c r="BF6" s="64" t="s">
        <v>228</v>
      </c>
      <c r="BG6" s="64" t="s">
        <v>227</v>
      </c>
      <c r="BH6" s="64" t="s">
        <v>226</v>
      </c>
      <c r="BI6" s="64" t="s">
        <v>225</v>
      </c>
      <c r="BJ6" s="64" t="s">
        <v>224</v>
      </c>
      <c r="BK6" s="64" t="s">
        <v>223</v>
      </c>
      <c r="BL6" s="64" t="s">
        <v>222</v>
      </c>
      <c r="BM6" s="64" t="s">
        <v>221</v>
      </c>
      <c r="BN6" s="64" t="s">
        <v>220</v>
      </c>
      <c r="BO6" s="64" t="s">
        <v>219</v>
      </c>
      <c r="BP6" s="64" t="s">
        <v>218</v>
      </c>
      <c r="BQ6" s="64" t="s">
        <v>217</v>
      </c>
      <c r="BR6" s="64" t="s">
        <v>216</v>
      </c>
      <c r="BS6" s="64" t="s">
        <v>215</v>
      </c>
      <c r="BT6" s="64" t="s">
        <v>214</v>
      </c>
      <c r="BU6" s="64" t="s">
        <v>213</v>
      </c>
      <c r="BV6" s="64" t="s">
        <v>212</v>
      </c>
      <c r="BW6" s="64" t="s">
        <v>211</v>
      </c>
      <c r="BX6" s="64" t="s">
        <v>210</v>
      </c>
      <c r="BY6" s="64" t="s">
        <v>209</v>
      </c>
      <c r="BZ6" s="64" t="s">
        <v>208</v>
      </c>
      <c r="CA6" s="64" t="s">
        <v>207</v>
      </c>
      <c r="CB6" s="64" t="s">
        <v>206</v>
      </c>
      <c r="CC6" s="64" t="s">
        <v>205</v>
      </c>
      <c r="CD6" s="64" t="s">
        <v>204</v>
      </c>
      <c r="CE6" s="64" t="s">
        <v>203</v>
      </c>
      <c r="CF6" s="64" t="s">
        <v>202</v>
      </c>
      <c r="CG6" s="64" t="s">
        <v>201</v>
      </c>
      <c r="CH6" s="64" t="s">
        <v>200</v>
      </c>
      <c r="CI6" s="64" t="s">
        <v>199</v>
      </c>
      <c r="CJ6" s="64" t="s">
        <v>198</v>
      </c>
      <c r="CK6" s="64" t="s">
        <v>197</v>
      </c>
      <c r="CL6" s="64" t="s">
        <v>196</v>
      </c>
      <c r="CM6" s="64" t="s">
        <v>195</v>
      </c>
      <c r="CN6" s="64" t="s">
        <v>194</v>
      </c>
      <c r="CO6" s="64" t="s">
        <v>193</v>
      </c>
      <c r="CP6" s="64" t="s">
        <v>192</v>
      </c>
      <c r="CQ6" s="64" t="s">
        <v>191</v>
      </c>
      <c r="CR6" s="64" t="s">
        <v>190</v>
      </c>
      <c r="CS6" s="72" t="s">
        <v>275</v>
      </c>
      <c r="CT6" s="78" t="s">
        <v>236</v>
      </c>
      <c r="CU6" s="78" t="s">
        <v>235</v>
      </c>
      <c r="CV6" s="78" t="s">
        <v>268</v>
      </c>
      <c r="CW6" s="78" t="s">
        <v>234</v>
      </c>
      <c r="CX6" s="78" t="s">
        <v>233</v>
      </c>
      <c r="CY6" s="78" t="s">
        <v>232</v>
      </c>
      <c r="CZ6" s="78" t="s">
        <v>231</v>
      </c>
      <c r="DA6" s="78" t="s">
        <v>230</v>
      </c>
      <c r="DB6" s="78" t="s">
        <v>229</v>
      </c>
      <c r="DC6" s="78" t="s">
        <v>228</v>
      </c>
      <c r="DD6" s="78" t="s">
        <v>227</v>
      </c>
      <c r="DE6" s="78" t="s">
        <v>226</v>
      </c>
      <c r="DF6" s="78" t="s">
        <v>225</v>
      </c>
      <c r="DG6" s="78" t="s">
        <v>224</v>
      </c>
      <c r="DH6" s="78" t="s">
        <v>267</v>
      </c>
      <c r="DI6" s="78" t="s">
        <v>266</v>
      </c>
      <c r="DJ6" s="78" t="s">
        <v>265</v>
      </c>
      <c r="DK6" s="78" t="s">
        <v>264</v>
      </c>
      <c r="DL6" s="78" t="s">
        <v>263</v>
      </c>
      <c r="DM6" s="78" t="s">
        <v>262</v>
      </c>
      <c r="DN6" s="78" t="s">
        <v>261</v>
      </c>
      <c r="DO6" s="78" t="s">
        <v>260</v>
      </c>
      <c r="DP6" s="78" t="s">
        <v>259</v>
      </c>
      <c r="DQ6" s="78" t="s">
        <v>258</v>
      </c>
      <c r="DR6" s="78" t="s">
        <v>257</v>
      </c>
      <c r="DS6" s="78" t="s">
        <v>256</v>
      </c>
      <c r="DT6" s="78" t="s">
        <v>255</v>
      </c>
      <c r="DU6" s="78" t="s">
        <v>254</v>
      </c>
      <c r="DV6" s="78" t="s">
        <v>253</v>
      </c>
      <c r="DW6" s="78" t="s">
        <v>252</v>
      </c>
      <c r="DX6" s="78" t="s">
        <v>251</v>
      </c>
      <c r="DY6" s="78" t="s">
        <v>250</v>
      </c>
      <c r="DZ6" s="78" t="s">
        <v>249</v>
      </c>
      <c r="EA6" s="78" t="s">
        <v>248</v>
      </c>
      <c r="EB6" s="78" t="s">
        <v>247</v>
      </c>
      <c r="EC6" s="78" t="s">
        <v>246</v>
      </c>
      <c r="ED6" s="78" t="s">
        <v>245</v>
      </c>
      <c r="EE6" s="78" t="s">
        <v>244</v>
      </c>
      <c r="EF6" s="78" t="s">
        <v>243</v>
      </c>
      <c r="EG6" s="78" t="s">
        <v>242</v>
      </c>
      <c r="EH6" s="78" t="s">
        <v>241</v>
      </c>
      <c r="EI6" s="78" t="s">
        <v>223</v>
      </c>
      <c r="EJ6" s="78" t="s">
        <v>222</v>
      </c>
      <c r="EK6" s="78" t="s">
        <v>221</v>
      </c>
      <c r="EL6" s="78" t="s">
        <v>220</v>
      </c>
      <c r="EM6" s="78" t="s">
        <v>219</v>
      </c>
      <c r="EN6" s="78" t="s">
        <v>218</v>
      </c>
      <c r="EO6" s="78" t="s">
        <v>217</v>
      </c>
      <c r="EP6" s="78" t="s">
        <v>216</v>
      </c>
      <c r="EQ6" s="78" t="s">
        <v>215</v>
      </c>
      <c r="ER6" s="78" t="s">
        <v>214</v>
      </c>
      <c r="ES6" s="78" t="s">
        <v>213</v>
      </c>
      <c r="ET6" s="78" t="s">
        <v>212</v>
      </c>
      <c r="EU6" s="78" t="s">
        <v>211</v>
      </c>
      <c r="EV6" s="78" t="s">
        <v>210</v>
      </c>
      <c r="EW6" s="78" t="s">
        <v>209</v>
      </c>
      <c r="EX6" s="78" t="s">
        <v>208</v>
      </c>
      <c r="EY6" s="78" t="s">
        <v>207</v>
      </c>
      <c r="EZ6" s="78" t="s">
        <v>206</v>
      </c>
      <c r="FA6" s="78" t="s">
        <v>205</v>
      </c>
      <c r="FB6" s="78" t="s">
        <v>204</v>
      </c>
      <c r="FC6" s="78" t="s">
        <v>203</v>
      </c>
      <c r="FD6" s="78" t="s">
        <v>202</v>
      </c>
      <c r="FE6" s="78" t="s">
        <v>201</v>
      </c>
      <c r="FF6" s="78" t="s">
        <v>200</v>
      </c>
      <c r="FG6" s="78" t="s">
        <v>199</v>
      </c>
      <c r="FH6" s="78" t="s">
        <v>198</v>
      </c>
      <c r="FI6" s="78" t="s">
        <v>197</v>
      </c>
      <c r="FJ6" s="78" t="s">
        <v>196</v>
      </c>
      <c r="FK6" s="78" t="s">
        <v>195</v>
      </c>
      <c r="FL6" s="78" t="s">
        <v>194</v>
      </c>
      <c r="FM6" s="78" t="s">
        <v>193</v>
      </c>
      <c r="FN6" s="78" t="s">
        <v>192</v>
      </c>
      <c r="FO6" s="78" t="s">
        <v>191</v>
      </c>
      <c r="FP6" s="78" t="s">
        <v>190</v>
      </c>
      <c r="FQ6" s="78" t="s">
        <v>240</v>
      </c>
      <c r="FR6" s="78" t="s">
        <v>239</v>
      </c>
      <c r="FS6" s="77"/>
      <c r="FT6" s="81" t="s">
        <v>276</v>
      </c>
    </row>
    <row r="7" spans="1:177" ht="24.95" customHeight="1">
      <c r="A7" s="241" t="s">
        <v>571</v>
      </c>
      <c r="B7" s="13" t="s">
        <v>516</v>
      </c>
      <c r="C7" s="13" t="s">
        <v>572</v>
      </c>
      <c r="D7" s="13">
        <v>1</v>
      </c>
      <c r="E7" s="13" t="s">
        <v>573</v>
      </c>
      <c r="F7" s="13" t="s">
        <v>574</v>
      </c>
      <c r="G7" s="13" t="s">
        <v>1117</v>
      </c>
      <c r="H7" s="13" t="s">
        <v>1118</v>
      </c>
      <c r="I7" s="13" t="s">
        <v>555</v>
      </c>
      <c r="J7" s="13" t="s">
        <v>1119</v>
      </c>
      <c r="K7" s="13" t="s">
        <v>1120</v>
      </c>
      <c r="L7" s="14" t="s">
        <v>1121</v>
      </c>
      <c r="M7" s="15"/>
      <c r="N7" s="15"/>
      <c r="O7" s="15"/>
      <c r="P7" s="15"/>
      <c r="Q7" s="15"/>
      <c r="R7" s="237"/>
      <c r="S7" s="15"/>
      <c r="T7" s="15"/>
      <c r="U7" s="15"/>
      <c r="V7" s="15"/>
      <c r="W7" s="15"/>
      <c r="X7" s="237"/>
      <c r="Y7" s="15"/>
      <c r="Z7" s="15"/>
      <c r="AA7" s="15"/>
      <c r="AB7" s="15"/>
      <c r="AC7" s="15"/>
      <c r="AD7" s="237"/>
      <c r="AE7" s="15"/>
      <c r="AF7" s="15"/>
      <c r="AG7" s="15"/>
      <c r="AH7" s="15"/>
      <c r="AI7" s="15"/>
      <c r="AJ7" s="237"/>
      <c r="AK7" s="15" t="s">
        <v>1122</v>
      </c>
      <c r="AM7" s="43"/>
      <c r="AN7" s="98" t="s">
        <v>428</v>
      </c>
      <c r="AO7" s="139"/>
      <c r="AP7" s="98"/>
      <c r="AQ7" s="98"/>
      <c r="AR7" s="98"/>
      <c r="AS7" s="98"/>
      <c r="AT7" s="98"/>
      <c r="AU7" s="134"/>
      <c r="AW7" s="136" t="s">
        <v>1754</v>
      </c>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100"/>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101"/>
      <c r="FT7" s="15" t="str">
        <f>IF(OR(ISBLANK(AW7),ISBLANK(AY7),ISBLANK(BA7),ISBLANK(BC7),ISBLANK(BD7),ISBLANK(BE7),ISBLANK(BG7),ISBLANK(BI7),ISBLANK(BJ7),ISBLANK(CI7),ISBLANK(CJ7),ISBLANK(CU7),ISBLANK(CV7),ISBLANK(CX7),ISBLANK(CZ7),ISBLANK(DA7),ISBLANK(DB7),ISBLANK(DD7),ISBLANK(DF7),ISBLANK(DG7),ISBLANK(DH7),ISBLANK(DI7),ISBLANK(DK7),ISBLANK(DM7),ISBLANK(DN7),ISBLANK(DO7),ISBLANK(FH7),ISBLANK(FS7)),"コピーが上手くできていません。",IF(B7=AW7,"問題なし","貼り付ける法人が間違っています。"))</f>
        <v>コピーが上手くできていません。</v>
      </c>
      <c r="FU7" s="102"/>
    </row>
    <row r="8" spans="1:177" ht="24.95" customHeight="1">
      <c r="A8" s="241" t="s">
        <v>571</v>
      </c>
      <c r="B8" s="13" t="s">
        <v>460</v>
      </c>
      <c r="C8" s="13" t="s">
        <v>575</v>
      </c>
      <c r="D8" s="13">
        <v>1</v>
      </c>
      <c r="E8" s="13" t="s">
        <v>576</v>
      </c>
      <c r="F8" s="13" t="s">
        <v>577</v>
      </c>
      <c r="G8" s="13" t="s">
        <v>1123</v>
      </c>
      <c r="H8" s="13">
        <v>2372205209</v>
      </c>
      <c r="I8" s="13" t="s">
        <v>674</v>
      </c>
      <c r="J8" s="17" t="s">
        <v>1124</v>
      </c>
      <c r="K8" s="13" t="s">
        <v>1060</v>
      </c>
      <c r="L8" s="14">
        <v>43191</v>
      </c>
      <c r="M8" s="15"/>
      <c r="N8" s="15"/>
      <c r="O8" s="15"/>
      <c r="P8" s="15"/>
      <c r="Q8" s="15"/>
      <c r="R8" s="237"/>
      <c r="S8" s="15"/>
      <c r="T8" s="15"/>
      <c r="U8" s="15"/>
      <c r="V8" s="15"/>
      <c r="W8" s="15"/>
      <c r="X8" s="237"/>
      <c r="Y8" s="15"/>
      <c r="Z8" s="15"/>
      <c r="AA8" s="15"/>
      <c r="AB8" s="15"/>
      <c r="AC8" s="15"/>
      <c r="AD8" s="237"/>
      <c r="AE8" s="15"/>
      <c r="AF8" s="15"/>
      <c r="AG8" s="15"/>
      <c r="AH8" s="15"/>
      <c r="AI8" s="15"/>
      <c r="AJ8" s="237"/>
      <c r="AK8" s="15" t="s">
        <v>1125</v>
      </c>
      <c r="AM8" s="43"/>
      <c r="AN8" s="98" t="s">
        <v>428</v>
      </c>
      <c r="AO8" s="139"/>
      <c r="AP8" s="98"/>
      <c r="AQ8" s="98"/>
      <c r="AR8" s="98"/>
      <c r="AS8" s="98"/>
      <c r="AT8" s="98"/>
      <c r="AU8" s="134"/>
      <c r="AW8" s="136" t="s">
        <v>1753</v>
      </c>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100"/>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101"/>
      <c r="FT8" s="15" t="str">
        <f>IF(OR(ISBLANK(AW8),ISBLANK(AY8),ISBLANK(BA8),ISBLANK(BC8),ISBLANK(BD8),ISBLANK(BE8),ISBLANK(BG8),ISBLANK(BI8),ISBLANK(BJ8),ISBLANK(CI8),ISBLANK(CJ8),ISBLANK(CU8),ISBLANK(CV8),ISBLANK(CX8),ISBLANK(CZ8),ISBLANK(DA8),ISBLANK(DB8),ISBLANK(DD8),ISBLANK(DF8),ISBLANK(DG8),ISBLANK(DH8),ISBLANK(DI8),ISBLANK(DK8),ISBLANK(DM8),ISBLANK(DN8),ISBLANK(DO8),ISBLANK(FH8),ISBLANK(FS8)),"コピーが上手くできていません。",IF(B8=AW8,"問題なし","貼り付ける法人が間違っています。"))</f>
        <v>コピーが上手くできていません。</v>
      </c>
      <c r="FU8" s="102"/>
    </row>
    <row r="9" spans="1:177" ht="24.95" customHeight="1">
      <c r="A9" s="242" t="s">
        <v>535</v>
      </c>
      <c r="B9" s="13" t="s">
        <v>486</v>
      </c>
      <c r="C9" s="13" t="s">
        <v>536</v>
      </c>
      <c r="D9" s="13">
        <v>2</v>
      </c>
      <c r="E9" s="13" t="s">
        <v>537</v>
      </c>
      <c r="F9" s="13" t="s">
        <v>487</v>
      </c>
      <c r="G9" s="13" t="s">
        <v>1023</v>
      </c>
      <c r="H9" s="13" t="s">
        <v>1024</v>
      </c>
      <c r="I9" s="13" t="s">
        <v>537</v>
      </c>
      <c r="J9" s="13" t="s">
        <v>1025</v>
      </c>
      <c r="K9" s="13" t="s">
        <v>1026</v>
      </c>
      <c r="L9" s="14" t="s">
        <v>1027</v>
      </c>
      <c r="M9" s="15" t="s">
        <v>1028</v>
      </c>
      <c r="N9" s="15" t="s">
        <v>1029</v>
      </c>
      <c r="O9" s="15" t="s">
        <v>635</v>
      </c>
      <c r="P9" s="15" t="s">
        <v>1030</v>
      </c>
      <c r="Q9" s="15" t="s">
        <v>1031</v>
      </c>
      <c r="R9" s="237" t="s">
        <v>1032</v>
      </c>
      <c r="S9" s="15"/>
      <c r="T9" s="15"/>
      <c r="U9" s="15"/>
      <c r="V9" s="15"/>
      <c r="W9" s="15"/>
      <c r="X9" s="237"/>
      <c r="Y9" s="15"/>
      <c r="Z9" s="15"/>
      <c r="AA9" s="15"/>
      <c r="AB9" s="15"/>
      <c r="AC9" s="15"/>
      <c r="AD9" s="237"/>
      <c r="AE9" s="15"/>
      <c r="AF9" s="15"/>
      <c r="AG9" s="15"/>
      <c r="AH9" s="15"/>
      <c r="AI9" s="15"/>
      <c r="AJ9" s="237"/>
      <c r="AK9" s="15" t="s">
        <v>1033</v>
      </c>
      <c r="AM9" s="43"/>
      <c r="AN9" s="98" t="s">
        <v>428</v>
      </c>
      <c r="AO9" s="137"/>
      <c r="AP9" s="137"/>
      <c r="AQ9" s="138"/>
      <c r="AR9" s="138"/>
      <c r="AS9" s="98"/>
      <c r="AT9" s="98"/>
      <c r="AU9" s="134"/>
      <c r="AW9" s="136" t="s">
        <v>528</v>
      </c>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100"/>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101"/>
      <c r="FT9" s="15" t="str">
        <f>IF(OR(ISBLANK(AW9),ISBLANK(AY9),ISBLANK(BA9),ISBLANK(BC9),ISBLANK(BD9),ISBLANK(BE9),ISBLANK(BG9),ISBLANK(BI9),ISBLANK(BJ9),ISBLANK(CI9),ISBLANK(CJ9),ISBLANK(CU9),ISBLANK(CV9),ISBLANK(CX9),ISBLANK(CZ9),ISBLANK(DA9),ISBLANK(DB9),ISBLANK(DD9),ISBLANK(DF9),ISBLANK(DG9),ISBLANK(DH9),ISBLANK(DI9),ISBLANK(DK9),ISBLANK(DM9),ISBLANK(DN9),ISBLANK(DO9),ISBLANK(FH9),ISBLANK(FS9)),"コピーが上手くできていません。",IF(B9=AW9,"問題なし","貼り付ける法人が間違っています。"))</f>
        <v>コピーが上手くできていません。</v>
      </c>
      <c r="FU9" s="102"/>
    </row>
    <row r="10" spans="1:177" ht="24.95" customHeight="1">
      <c r="A10" s="242" t="s">
        <v>535</v>
      </c>
      <c r="B10" s="13" t="s">
        <v>478</v>
      </c>
      <c r="C10" s="13" t="s">
        <v>538</v>
      </c>
      <c r="D10" s="13">
        <v>1</v>
      </c>
      <c r="E10" s="13" t="s">
        <v>539</v>
      </c>
      <c r="F10" s="13" t="s">
        <v>479</v>
      </c>
      <c r="G10" s="13" t="s">
        <v>1034</v>
      </c>
      <c r="H10" s="13" t="s">
        <v>1035</v>
      </c>
      <c r="I10" s="13" t="s">
        <v>539</v>
      </c>
      <c r="J10" s="17" t="s">
        <v>1036</v>
      </c>
      <c r="K10" s="13" t="s">
        <v>1037</v>
      </c>
      <c r="L10" s="14" t="s">
        <v>1038</v>
      </c>
      <c r="M10" s="13"/>
      <c r="N10" s="13"/>
      <c r="O10" s="13"/>
      <c r="P10" s="13"/>
      <c r="Q10" s="13"/>
      <c r="R10" s="238"/>
      <c r="S10" s="15"/>
      <c r="T10" s="15"/>
      <c r="U10" s="15"/>
      <c r="V10" s="15"/>
      <c r="W10" s="15"/>
      <c r="X10" s="237"/>
      <c r="Y10" s="15"/>
      <c r="Z10" s="15"/>
      <c r="AA10" s="15"/>
      <c r="AB10" s="15"/>
      <c r="AC10" s="15"/>
      <c r="AD10" s="237"/>
      <c r="AE10" s="15"/>
      <c r="AF10" s="15"/>
      <c r="AG10" s="15"/>
      <c r="AH10" s="15"/>
      <c r="AI10" s="15"/>
      <c r="AJ10" s="237"/>
      <c r="AK10" s="15" t="s">
        <v>1039</v>
      </c>
      <c r="AM10" s="43"/>
      <c r="AN10" s="98" t="s">
        <v>428</v>
      </c>
      <c r="AO10" s="138"/>
      <c r="AP10" s="138"/>
      <c r="AQ10" s="138"/>
      <c r="AR10" s="138"/>
      <c r="AS10" s="98"/>
      <c r="AT10" s="98"/>
      <c r="AU10" s="134"/>
      <c r="AW10" s="136" t="s">
        <v>527</v>
      </c>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100"/>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101"/>
      <c r="FT10" s="15" t="str">
        <f t="shared" ref="FT10:FT73" si="0">IF(OR(ISBLANK(AW10),ISBLANK(AY10),ISBLANK(BA10),ISBLANK(BC10),ISBLANK(BD10),ISBLANK(BE10),ISBLANK(BG10),ISBLANK(BI10),ISBLANK(BJ10),ISBLANK(CI10),ISBLANK(CJ10),ISBLANK(CU10),ISBLANK(CV10),ISBLANK(CX10),ISBLANK(CZ10),ISBLANK(DA10),ISBLANK(DB10),ISBLANK(DD10),ISBLANK(DF10),ISBLANK(DG10),ISBLANK(DH10),ISBLANK(DI10),ISBLANK(DK10),ISBLANK(DM10),ISBLANK(DN10),ISBLANK(DO10),ISBLANK(FH10),ISBLANK(FS10)),"コピーが上手くできていません。",IF(B10=AW10,"問題なし","貼り付ける法人が間違っています。"))</f>
        <v>コピーが上手くできていません。</v>
      </c>
      <c r="FU10" s="102"/>
    </row>
    <row r="11" spans="1:177" ht="24.95" customHeight="1">
      <c r="A11" s="242" t="s">
        <v>535</v>
      </c>
      <c r="B11" s="13" t="s">
        <v>13</v>
      </c>
      <c r="C11" s="13" t="s">
        <v>540</v>
      </c>
      <c r="D11" s="13">
        <v>2</v>
      </c>
      <c r="E11" s="13" t="s">
        <v>541</v>
      </c>
      <c r="F11" s="13" t="s">
        <v>494</v>
      </c>
      <c r="G11" s="13" t="s">
        <v>1040</v>
      </c>
      <c r="H11" s="13" t="s">
        <v>1041</v>
      </c>
      <c r="I11" s="13" t="s">
        <v>541</v>
      </c>
      <c r="J11" s="17" t="s">
        <v>1042</v>
      </c>
      <c r="K11" s="13" t="s">
        <v>1043</v>
      </c>
      <c r="L11" s="14" t="s">
        <v>1044</v>
      </c>
      <c r="M11" s="15" t="s">
        <v>1045</v>
      </c>
      <c r="N11" s="15">
        <v>2372206108</v>
      </c>
      <c r="O11" s="15" t="s">
        <v>1046</v>
      </c>
      <c r="P11" s="15" t="s">
        <v>1047</v>
      </c>
      <c r="Q11" s="15" t="s">
        <v>1048</v>
      </c>
      <c r="R11" s="237">
        <v>44682</v>
      </c>
      <c r="S11" s="15"/>
      <c r="T11" s="15"/>
      <c r="U11" s="15"/>
      <c r="V11" s="15"/>
      <c r="W11" s="15"/>
      <c r="X11" s="237"/>
      <c r="Y11" s="15"/>
      <c r="Z11" s="15"/>
      <c r="AA11" s="15"/>
      <c r="AB11" s="15"/>
      <c r="AC11" s="15"/>
      <c r="AD11" s="237"/>
      <c r="AE11" s="15"/>
      <c r="AF11" s="15"/>
      <c r="AG11" s="15"/>
      <c r="AH11" s="15"/>
      <c r="AI11" s="15"/>
      <c r="AJ11" s="237"/>
      <c r="AK11" s="15" t="s">
        <v>1049</v>
      </c>
      <c r="AM11" s="43"/>
      <c r="AN11" s="98" t="s">
        <v>428</v>
      </c>
      <c r="AO11" s="137"/>
      <c r="AP11" s="137"/>
      <c r="AQ11" s="138"/>
      <c r="AR11" s="138"/>
      <c r="AS11" s="98"/>
      <c r="AT11" s="98"/>
      <c r="AU11" s="134"/>
      <c r="AW11" s="136" t="s">
        <v>527</v>
      </c>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100"/>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101"/>
      <c r="FT11" s="15" t="str">
        <f t="shared" si="0"/>
        <v>コピーが上手くできていません。</v>
      </c>
      <c r="FU11" s="102"/>
    </row>
    <row r="12" spans="1:177" ht="24.95" customHeight="1">
      <c r="A12" s="242" t="s">
        <v>535</v>
      </c>
      <c r="B12" s="13" t="s">
        <v>9</v>
      </c>
      <c r="C12" s="13" t="s">
        <v>542</v>
      </c>
      <c r="D12" s="13">
        <v>1</v>
      </c>
      <c r="E12" s="13" t="s">
        <v>543</v>
      </c>
      <c r="F12" s="13" t="s">
        <v>544</v>
      </c>
      <c r="G12" s="13" t="s">
        <v>1050</v>
      </c>
      <c r="H12" s="13" t="s">
        <v>1051</v>
      </c>
      <c r="I12" s="13" t="s">
        <v>543</v>
      </c>
      <c r="J12" s="17" t="s">
        <v>544</v>
      </c>
      <c r="K12" s="13" t="s">
        <v>1052</v>
      </c>
      <c r="L12" s="14" t="s">
        <v>1053</v>
      </c>
      <c r="M12" s="13"/>
      <c r="N12" s="13"/>
      <c r="O12" s="13"/>
      <c r="P12" s="13"/>
      <c r="Q12" s="13"/>
      <c r="R12" s="238"/>
      <c r="S12" s="15"/>
      <c r="T12" s="15"/>
      <c r="U12" s="15"/>
      <c r="V12" s="15"/>
      <c r="W12" s="15"/>
      <c r="X12" s="237"/>
      <c r="Y12" s="15"/>
      <c r="Z12" s="15"/>
      <c r="AA12" s="15"/>
      <c r="AB12" s="15"/>
      <c r="AC12" s="15"/>
      <c r="AD12" s="237"/>
      <c r="AE12" s="15"/>
      <c r="AF12" s="15"/>
      <c r="AG12" s="15"/>
      <c r="AH12" s="15"/>
      <c r="AI12" s="15"/>
      <c r="AJ12" s="237"/>
      <c r="AK12" s="15" t="s">
        <v>1054</v>
      </c>
      <c r="AM12" s="43"/>
      <c r="AN12" s="98" t="s">
        <v>428</v>
      </c>
      <c r="AO12" s="137"/>
      <c r="AP12" s="137"/>
      <c r="AQ12" s="137"/>
      <c r="AR12" s="137"/>
      <c r="AS12" s="98"/>
      <c r="AT12" s="98"/>
      <c r="AU12" s="134"/>
      <c r="AW12" s="136" t="s">
        <v>527</v>
      </c>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100"/>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101"/>
      <c r="FT12" s="15" t="str">
        <f t="shared" si="0"/>
        <v>コピーが上手くできていません。</v>
      </c>
      <c r="FU12" s="102"/>
    </row>
    <row r="13" spans="1:177" ht="24.95" customHeight="1">
      <c r="A13" s="242" t="s">
        <v>535</v>
      </c>
      <c r="B13" s="13" t="s">
        <v>23</v>
      </c>
      <c r="C13" s="13" t="s">
        <v>545</v>
      </c>
      <c r="D13" s="13">
        <v>3</v>
      </c>
      <c r="E13" s="13" t="s">
        <v>546</v>
      </c>
      <c r="F13" s="13" t="s">
        <v>547</v>
      </c>
      <c r="G13" s="13" t="s">
        <v>1055</v>
      </c>
      <c r="H13" s="13">
        <v>2372203162</v>
      </c>
      <c r="I13" s="13" t="s">
        <v>546</v>
      </c>
      <c r="J13" s="17" t="s">
        <v>1056</v>
      </c>
      <c r="K13" s="13" t="s">
        <v>1057</v>
      </c>
      <c r="L13" s="14">
        <v>40634</v>
      </c>
      <c r="M13" s="15" t="s">
        <v>1058</v>
      </c>
      <c r="N13" s="15">
        <v>2373700208</v>
      </c>
      <c r="O13" s="15" t="s">
        <v>546</v>
      </c>
      <c r="P13" s="15" t="s">
        <v>1059</v>
      </c>
      <c r="Q13" s="15" t="s">
        <v>1060</v>
      </c>
      <c r="R13" s="237">
        <v>36965</v>
      </c>
      <c r="S13" s="15" t="s">
        <v>1061</v>
      </c>
      <c r="T13" s="15">
        <v>2362290195</v>
      </c>
      <c r="U13" s="15" t="s">
        <v>627</v>
      </c>
      <c r="V13" s="15" t="s">
        <v>1062</v>
      </c>
      <c r="W13" s="15" t="s">
        <v>1063</v>
      </c>
      <c r="X13" s="237">
        <v>41214</v>
      </c>
      <c r="Y13" s="15"/>
      <c r="Z13" s="15"/>
      <c r="AA13" s="15"/>
      <c r="AB13" s="15"/>
      <c r="AC13" s="15"/>
      <c r="AD13" s="237"/>
      <c r="AE13" s="15"/>
      <c r="AF13" s="15"/>
      <c r="AG13" s="15"/>
      <c r="AH13" s="15"/>
      <c r="AI13" s="15"/>
      <c r="AJ13" s="237"/>
      <c r="AK13" s="15" t="s">
        <v>1064</v>
      </c>
      <c r="AM13" s="43"/>
      <c r="AN13" s="98" t="s">
        <v>428</v>
      </c>
      <c r="AO13" s="137"/>
      <c r="AP13" s="137"/>
      <c r="AQ13" s="138"/>
      <c r="AR13" s="138"/>
      <c r="AS13" s="98"/>
      <c r="AT13" s="98"/>
      <c r="AU13" s="134"/>
      <c r="AW13" s="136" t="s">
        <v>527</v>
      </c>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100"/>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101"/>
      <c r="FT13" s="15" t="str">
        <f t="shared" si="0"/>
        <v>コピーが上手くできていません。</v>
      </c>
      <c r="FU13" s="102"/>
    </row>
    <row r="14" spans="1:177" ht="24.95" customHeight="1">
      <c r="A14" s="242" t="s">
        <v>535</v>
      </c>
      <c r="B14" s="13" t="s">
        <v>73</v>
      </c>
      <c r="C14" s="13" t="s">
        <v>548</v>
      </c>
      <c r="D14" s="13">
        <v>1</v>
      </c>
      <c r="E14" s="13" t="s">
        <v>549</v>
      </c>
      <c r="F14" s="13" t="s">
        <v>550</v>
      </c>
      <c r="G14" s="13" t="s">
        <v>1065</v>
      </c>
      <c r="H14" s="13">
        <v>2372201570</v>
      </c>
      <c r="I14" s="13" t="s">
        <v>549</v>
      </c>
      <c r="J14" s="17" t="s">
        <v>1066</v>
      </c>
      <c r="K14" s="13" t="s">
        <v>1060</v>
      </c>
      <c r="L14" s="14">
        <v>38121</v>
      </c>
      <c r="M14" s="13"/>
      <c r="N14" s="13"/>
      <c r="O14" s="13"/>
      <c r="P14" s="13"/>
      <c r="Q14" s="13"/>
      <c r="R14" s="238"/>
      <c r="S14" s="13"/>
      <c r="T14" s="13"/>
      <c r="U14" s="13"/>
      <c r="V14" s="17"/>
      <c r="W14" s="13"/>
      <c r="X14" s="238"/>
      <c r="Y14" s="15"/>
      <c r="Z14" s="15"/>
      <c r="AA14" s="15"/>
      <c r="AB14" s="15"/>
      <c r="AC14" s="15"/>
      <c r="AD14" s="237"/>
      <c r="AE14" s="15"/>
      <c r="AF14" s="15"/>
      <c r="AG14" s="15"/>
      <c r="AH14" s="15"/>
      <c r="AI14" s="15"/>
      <c r="AJ14" s="237"/>
      <c r="AK14" s="15" t="s">
        <v>1067</v>
      </c>
      <c r="AM14" s="43"/>
      <c r="AN14" s="98" t="s">
        <v>428</v>
      </c>
      <c r="AO14" s="137"/>
      <c r="AP14" s="137"/>
      <c r="AQ14" s="138"/>
      <c r="AR14" s="137"/>
      <c r="AS14" s="98"/>
      <c r="AT14" s="98"/>
      <c r="AU14" s="134"/>
      <c r="AW14" s="136" t="s">
        <v>527</v>
      </c>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100"/>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101"/>
      <c r="FT14" s="15" t="str">
        <f t="shared" si="0"/>
        <v>コピーが上手くできていません。</v>
      </c>
      <c r="FU14" s="102"/>
    </row>
    <row r="15" spans="1:177" ht="24.95" customHeight="1">
      <c r="A15" s="242" t="s">
        <v>535</v>
      </c>
      <c r="B15" s="13" t="s">
        <v>102</v>
      </c>
      <c r="C15" s="13" t="s">
        <v>551</v>
      </c>
      <c r="D15" s="13">
        <v>1</v>
      </c>
      <c r="E15" s="13" t="s">
        <v>552</v>
      </c>
      <c r="F15" s="13" t="s">
        <v>553</v>
      </c>
      <c r="G15" s="13" t="s">
        <v>1068</v>
      </c>
      <c r="H15" s="13" t="s">
        <v>1069</v>
      </c>
      <c r="I15" s="13" t="s">
        <v>1070</v>
      </c>
      <c r="J15" s="13" t="s">
        <v>1071</v>
      </c>
      <c r="K15" s="13" t="s">
        <v>1072</v>
      </c>
      <c r="L15" s="14" t="s">
        <v>1073</v>
      </c>
      <c r="M15" s="15"/>
      <c r="N15" s="15"/>
      <c r="O15" s="15"/>
      <c r="P15" s="15"/>
      <c r="Q15" s="15"/>
      <c r="R15" s="237"/>
      <c r="S15" s="15"/>
      <c r="T15" s="15"/>
      <c r="U15" s="15"/>
      <c r="V15" s="15"/>
      <c r="W15" s="15"/>
      <c r="X15" s="237"/>
      <c r="Y15" s="15"/>
      <c r="Z15" s="15"/>
      <c r="AA15" s="15"/>
      <c r="AB15" s="15"/>
      <c r="AC15" s="15"/>
      <c r="AD15" s="237"/>
      <c r="AE15" s="15"/>
      <c r="AF15" s="15"/>
      <c r="AG15" s="15"/>
      <c r="AH15" s="15"/>
      <c r="AI15" s="15"/>
      <c r="AJ15" s="237"/>
      <c r="AK15" s="15" t="s">
        <v>1074</v>
      </c>
      <c r="AM15" s="43"/>
      <c r="AN15" s="98" t="s">
        <v>428</v>
      </c>
      <c r="AO15" s="137"/>
      <c r="AP15" s="137"/>
      <c r="AQ15" s="138"/>
      <c r="AR15" s="137"/>
      <c r="AS15" s="98"/>
      <c r="AT15" s="98"/>
      <c r="AU15" s="134"/>
      <c r="AW15" s="136" t="s">
        <v>527</v>
      </c>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100"/>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101"/>
      <c r="FT15" s="15" t="str">
        <f t="shared" si="0"/>
        <v>コピーが上手くできていません。</v>
      </c>
      <c r="FU15" s="102"/>
    </row>
    <row r="16" spans="1:177" ht="24.95" customHeight="1">
      <c r="A16" s="242" t="s">
        <v>535</v>
      </c>
      <c r="B16" s="13" t="s">
        <v>8</v>
      </c>
      <c r="C16" s="13" t="s">
        <v>554</v>
      </c>
      <c r="D16" s="13">
        <v>3</v>
      </c>
      <c r="E16" s="13" t="s">
        <v>555</v>
      </c>
      <c r="F16" s="13" t="s">
        <v>464</v>
      </c>
      <c r="G16" s="13" t="s">
        <v>1075</v>
      </c>
      <c r="H16" s="13" t="s">
        <v>1076</v>
      </c>
      <c r="I16" s="15" t="s">
        <v>790</v>
      </c>
      <c r="J16" s="15" t="s">
        <v>1077</v>
      </c>
      <c r="K16" s="13" t="s">
        <v>1037</v>
      </c>
      <c r="L16" s="14" t="s">
        <v>1078</v>
      </c>
      <c r="M16" s="15" t="s">
        <v>1079</v>
      </c>
      <c r="N16" s="15">
        <v>2353780006</v>
      </c>
      <c r="O16" s="15" t="s">
        <v>790</v>
      </c>
      <c r="P16" s="15" t="s">
        <v>1080</v>
      </c>
      <c r="Q16" s="15" t="s">
        <v>1048</v>
      </c>
      <c r="R16" s="238">
        <v>45444</v>
      </c>
      <c r="S16" s="15" t="s">
        <v>1081</v>
      </c>
      <c r="T16" s="15" t="s">
        <v>1082</v>
      </c>
      <c r="U16" s="15" t="s">
        <v>1083</v>
      </c>
      <c r="V16" s="15" t="s">
        <v>1084</v>
      </c>
      <c r="W16" s="15" t="s">
        <v>1085</v>
      </c>
      <c r="X16" s="237" t="s">
        <v>1086</v>
      </c>
      <c r="Y16" s="15"/>
      <c r="Z16" s="15"/>
      <c r="AA16" s="15"/>
      <c r="AB16" s="15"/>
      <c r="AC16" s="15"/>
      <c r="AD16" s="237"/>
      <c r="AE16" s="15"/>
      <c r="AF16" s="15"/>
      <c r="AG16" s="15"/>
      <c r="AH16" s="15"/>
      <c r="AI16" s="15"/>
      <c r="AJ16" s="237"/>
      <c r="AK16" s="15" t="s">
        <v>1087</v>
      </c>
      <c r="AM16" s="43"/>
      <c r="AN16" s="98" t="s">
        <v>428</v>
      </c>
      <c r="AO16" s="137"/>
      <c r="AP16" s="137"/>
      <c r="AQ16" s="138"/>
      <c r="AR16" s="137"/>
      <c r="AS16" s="98"/>
      <c r="AT16" s="98"/>
      <c r="AU16" s="134"/>
      <c r="AW16" s="136" t="s">
        <v>527</v>
      </c>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100"/>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101"/>
      <c r="FT16" s="15" t="str">
        <f t="shared" si="0"/>
        <v>コピーが上手くできていません。</v>
      </c>
      <c r="FU16" s="102"/>
    </row>
    <row r="17" spans="1:177" ht="24.95" customHeight="1">
      <c r="A17" s="242" t="s">
        <v>535</v>
      </c>
      <c r="B17" s="13" t="s">
        <v>42</v>
      </c>
      <c r="C17" s="13" t="s">
        <v>556</v>
      </c>
      <c r="D17" s="13">
        <v>1</v>
      </c>
      <c r="E17" s="13" t="s">
        <v>557</v>
      </c>
      <c r="F17" s="13" t="s">
        <v>558</v>
      </c>
      <c r="G17" s="13" t="s">
        <v>1088</v>
      </c>
      <c r="H17" s="13" t="s">
        <v>1089</v>
      </c>
      <c r="I17" s="13" t="s">
        <v>754</v>
      </c>
      <c r="J17" s="17" t="s">
        <v>1090</v>
      </c>
      <c r="K17" s="13" t="s">
        <v>1091</v>
      </c>
      <c r="L17" s="14" t="s">
        <v>1092</v>
      </c>
      <c r="M17" s="13"/>
      <c r="N17" s="13"/>
      <c r="O17" s="13"/>
      <c r="P17" s="17"/>
      <c r="Q17" s="13"/>
      <c r="R17" s="238"/>
      <c r="S17" s="15"/>
      <c r="T17" s="15"/>
      <c r="U17" s="15"/>
      <c r="V17" s="15"/>
      <c r="W17" s="15"/>
      <c r="X17" s="237"/>
      <c r="Y17" s="15"/>
      <c r="Z17" s="15"/>
      <c r="AA17" s="15"/>
      <c r="AB17" s="15"/>
      <c r="AC17" s="15"/>
      <c r="AD17" s="237"/>
      <c r="AE17" s="15"/>
      <c r="AF17" s="15"/>
      <c r="AG17" s="15"/>
      <c r="AH17" s="15"/>
      <c r="AI17" s="15"/>
      <c r="AJ17" s="237"/>
      <c r="AK17" s="15" t="s">
        <v>1093</v>
      </c>
      <c r="AM17" s="43"/>
      <c r="AN17" s="98" t="s">
        <v>428</v>
      </c>
      <c r="AO17" s="137"/>
      <c r="AP17" s="137"/>
      <c r="AQ17" s="138"/>
      <c r="AR17" s="138"/>
      <c r="AS17" s="98"/>
      <c r="AT17" s="98"/>
      <c r="AU17" s="134"/>
      <c r="AW17" s="136" t="s">
        <v>527</v>
      </c>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100"/>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101"/>
      <c r="FT17" s="15" t="str">
        <f t="shared" si="0"/>
        <v>コピーが上手くできていません。</v>
      </c>
      <c r="FU17" s="102"/>
    </row>
    <row r="18" spans="1:177" ht="24.95" customHeight="1">
      <c r="A18" s="242" t="s">
        <v>535</v>
      </c>
      <c r="B18" s="13" t="s">
        <v>559</v>
      </c>
      <c r="C18" s="13" t="s">
        <v>560</v>
      </c>
      <c r="D18" s="13">
        <v>1</v>
      </c>
      <c r="E18" s="13" t="s">
        <v>561</v>
      </c>
      <c r="F18" s="13" t="s">
        <v>562</v>
      </c>
      <c r="G18" s="13" t="s">
        <v>1094</v>
      </c>
      <c r="H18" s="13">
        <v>2362291037</v>
      </c>
      <c r="I18" s="13" t="s">
        <v>603</v>
      </c>
      <c r="J18" s="13" t="s">
        <v>1095</v>
      </c>
      <c r="K18" s="13" t="s">
        <v>1063</v>
      </c>
      <c r="L18" s="14">
        <v>45474</v>
      </c>
      <c r="M18" s="13"/>
      <c r="N18" s="13"/>
      <c r="O18" s="13"/>
      <c r="P18" s="17"/>
      <c r="Q18" s="13"/>
      <c r="R18" s="238"/>
      <c r="S18" s="15"/>
      <c r="T18" s="15"/>
      <c r="U18" s="15"/>
      <c r="V18" s="15"/>
      <c r="W18" s="15"/>
      <c r="X18" s="237"/>
      <c r="Y18" s="15"/>
      <c r="Z18" s="15"/>
      <c r="AA18" s="15"/>
      <c r="AB18" s="15"/>
      <c r="AC18" s="15"/>
      <c r="AD18" s="237"/>
      <c r="AE18" s="15"/>
      <c r="AF18" s="15"/>
      <c r="AG18" s="15"/>
      <c r="AH18" s="15"/>
      <c r="AI18" s="15"/>
      <c r="AJ18" s="237"/>
      <c r="AK18" s="15" t="s">
        <v>1096</v>
      </c>
      <c r="AM18" s="43"/>
      <c r="AN18" s="98" t="s">
        <v>428</v>
      </c>
      <c r="AO18" s="137"/>
      <c r="AP18" s="137"/>
      <c r="AQ18" s="137"/>
      <c r="AR18" s="137"/>
      <c r="AS18" s="98"/>
      <c r="AT18" s="98"/>
      <c r="AU18" s="134"/>
      <c r="AW18" s="136" t="s">
        <v>527</v>
      </c>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100"/>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101"/>
      <c r="FT18" s="15" t="str">
        <f t="shared" si="0"/>
        <v>コピーが上手くできていません。</v>
      </c>
      <c r="FU18" s="102"/>
    </row>
    <row r="19" spans="1:177" ht="24.95" customHeight="1">
      <c r="A19" s="242" t="s">
        <v>535</v>
      </c>
      <c r="B19" s="13" t="s">
        <v>113</v>
      </c>
      <c r="C19" s="13" t="s">
        <v>563</v>
      </c>
      <c r="D19" s="13">
        <v>2</v>
      </c>
      <c r="E19" s="13" t="s">
        <v>552</v>
      </c>
      <c r="F19" s="13" t="s">
        <v>564</v>
      </c>
      <c r="G19" s="13" t="s">
        <v>1097</v>
      </c>
      <c r="H19" s="13" t="s">
        <v>1098</v>
      </c>
      <c r="I19" s="13" t="s">
        <v>1099</v>
      </c>
      <c r="J19" s="17" t="s">
        <v>1100</v>
      </c>
      <c r="K19" s="13" t="s">
        <v>1031</v>
      </c>
      <c r="L19" s="14" t="s">
        <v>1101</v>
      </c>
      <c r="M19" s="13" t="s">
        <v>1102</v>
      </c>
      <c r="N19" s="13">
        <v>2372206173</v>
      </c>
      <c r="O19" s="13" t="s">
        <v>552</v>
      </c>
      <c r="P19" s="13" t="s">
        <v>1103</v>
      </c>
      <c r="Q19" s="13" t="s">
        <v>1057</v>
      </c>
      <c r="R19" s="238">
        <v>44835</v>
      </c>
      <c r="S19" s="15"/>
      <c r="T19" s="15"/>
      <c r="U19" s="15"/>
      <c r="V19" s="15"/>
      <c r="W19" s="15"/>
      <c r="X19" s="237"/>
      <c r="Y19" s="15"/>
      <c r="Z19" s="15"/>
      <c r="AA19" s="15"/>
      <c r="AB19" s="15"/>
      <c r="AC19" s="15"/>
      <c r="AD19" s="237"/>
      <c r="AE19" s="15"/>
      <c r="AF19" s="15"/>
      <c r="AG19" s="15"/>
      <c r="AH19" s="15"/>
      <c r="AI19" s="15"/>
      <c r="AJ19" s="237"/>
      <c r="AK19" s="15" t="s">
        <v>1104</v>
      </c>
      <c r="AM19" s="43"/>
      <c r="AN19" s="98" t="s">
        <v>428</v>
      </c>
      <c r="AO19" s="137"/>
      <c r="AP19" s="137"/>
      <c r="AQ19" s="137"/>
      <c r="AR19" s="137"/>
      <c r="AS19" s="98"/>
      <c r="AT19" s="98"/>
      <c r="AU19" s="134"/>
      <c r="AW19" s="136" t="s">
        <v>527</v>
      </c>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100"/>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101"/>
      <c r="FT19" s="15" t="str">
        <f t="shared" si="0"/>
        <v>コピーが上手くできていません。</v>
      </c>
      <c r="FU19" s="102"/>
    </row>
    <row r="20" spans="1:177" ht="24.95" customHeight="1">
      <c r="A20" s="242" t="s">
        <v>535</v>
      </c>
      <c r="B20" s="13" t="s">
        <v>106</v>
      </c>
      <c r="C20" s="13" t="s">
        <v>565</v>
      </c>
      <c r="D20" s="13">
        <v>1</v>
      </c>
      <c r="E20" s="13" t="s">
        <v>566</v>
      </c>
      <c r="F20" s="13" t="s">
        <v>567</v>
      </c>
      <c r="G20" s="13" t="s">
        <v>1105</v>
      </c>
      <c r="H20" s="13">
        <v>2372205720</v>
      </c>
      <c r="I20" s="13" t="s">
        <v>746</v>
      </c>
      <c r="J20" s="13" t="s">
        <v>1106</v>
      </c>
      <c r="K20" s="13" t="s">
        <v>1057</v>
      </c>
      <c r="L20" s="14">
        <v>44166</v>
      </c>
      <c r="M20" s="15"/>
      <c r="N20" s="15"/>
      <c r="O20" s="15"/>
      <c r="P20" s="15"/>
      <c r="Q20" s="15"/>
      <c r="R20" s="237"/>
      <c r="S20" s="15"/>
      <c r="T20" s="15"/>
      <c r="U20" s="15"/>
      <c r="V20" s="15"/>
      <c r="W20" s="15"/>
      <c r="X20" s="237"/>
      <c r="Y20" s="15"/>
      <c r="Z20" s="15"/>
      <c r="AA20" s="15"/>
      <c r="AB20" s="15"/>
      <c r="AC20" s="15"/>
      <c r="AD20" s="237"/>
      <c r="AE20" s="15"/>
      <c r="AF20" s="15"/>
      <c r="AG20" s="15"/>
      <c r="AH20" s="15"/>
      <c r="AI20" s="15"/>
      <c r="AJ20" s="237"/>
      <c r="AK20" s="15" t="s">
        <v>1107</v>
      </c>
      <c r="AM20" s="43"/>
      <c r="AN20" s="98" t="s">
        <v>428</v>
      </c>
      <c r="AO20" s="138"/>
      <c r="AP20" s="138"/>
      <c r="AQ20" s="138"/>
      <c r="AR20" s="138"/>
      <c r="AS20" s="98"/>
      <c r="AT20" s="98"/>
      <c r="AU20" s="134"/>
      <c r="AW20" s="136" t="s">
        <v>527</v>
      </c>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100"/>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101"/>
      <c r="FT20" s="15" t="str">
        <f t="shared" si="0"/>
        <v>コピーが上手くできていません。</v>
      </c>
      <c r="FU20" s="102"/>
    </row>
    <row r="21" spans="1:177" ht="24.95" customHeight="1">
      <c r="A21" s="242" t="s">
        <v>535</v>
      </c>
      <c r="B21" s="13" t="s">
        <v>11</v>
      </c>
      <c r="C21" s="13" t="s">
        <v>568</v>
      </c>
      <c r="D21" s="13">
        <v>2</v>
      </c>
      <c r="E21" s="13" t="s">
        <v>569</v>
      </c>
      <c r="F21" s="13" t="s">
        <v>570</v>
      </c>
      <c r="G21" s="13" t="s">
        <v>1108</v>
      </c>
      <c r="H21" s="13" t="s">
        <v>1109</v>
      </c>
      <c r="I21" s="13" t="s">
        <v>1110</v>
      </c>
      <c r="J21" s="13" t="s">
        <v>1111</v>
      </c>
      <c r="K21" s="13" t="s">
        <v>1085</v>
      </c>
      <c r="L21" s="14" t="s">
        <v>1112</v>
      </c>
      <c r="M21" s="13" t="s">
        <v>1113</v>
      </c>
      <c r="N21" s="13">
        <v>2372201083</v>
      </c>
      <c r="O21" s="13" t="s">
        <v>1114</v>
      </c>
      <c r="P21" s="17" t="s">
        <v>1115</v>
      </c>
      <c r="Q21" s="13" t="s">
        <v>1060</v>
      </c>
      <c r="R21" s="238">
        <v>37391</v>
      </c>
      <c r="S21" s="13"/>
      <c r="T21" s="13"/>
      <c r="U21" s="13"/>
      <c r="V21" s="13"/>
      <c r="W21" s="13"/>
      <c r="X21" s="238"/>
      <c r="Y21" s="15"/>
      <c r="Z21" s="15"/>
      <c r="AA21" s="15"/>
      <c r="AB21" s="15"/>
      <c r="AC21" s="15"/>
      <c r="AD21" s="237"/>
      <c r="AE21" s="15"/>
      <c r="AF21" s="15"/>
      <c r="AG21" s="15"/>
      <c r="AH21" s="15"/>
      <c r="AI21" s="15"/>
      <c r="AJ21" s="237"/>
      <c r="AK21" s="15" t="s">
        <v>1116</v>
      </c>
      <c r="AM21" s="43"/>
      <c r="AN21" s="98" t="s">
        <v>428</v>
      </c>
      <c r="AO21" s="138"/>
      <c r="AP21" s="138"/>
      <c r="AQ21" s="137"/>
      <c r="AR21" s="137"/>
      <c r="AS21" s="98"/>
      <c r="AT21" s="98"/>
      <c r="AU21" s="134"/>
      <c r="AW21" s="136" t="s">
        <v>527</v>
      </c>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100"/>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101"/>
      <c r="FT21" s="15" t="str">
        <f t="shared" si="0"/>
        <v>コピーが上手くできていません。</v>
      </c>
      <c r="FU21" s="102"/>
    </row>
    <row r="22" spans="1:177" ht="24.95" customHeight="1">
      <c r="A22" s="243" t="s">
        <v>578</v>
      </c>
      <c r="B22" s="13" t="s">
        <v>52</v>
      </c>
      <c r="C22" s="13" t="s">
        <v>579</v>
      </c>
      <c r="D22" s="13">
        <v>1</v>
      </c>
      <c r="E22" s="13" t="s">
        <v>580</v>
      </c>
      <c r="F22" s="13" t="s">
        <v>581</v>
      </c>
      <c r="G22" s="13" t="s">
        <v>1126</v>
      </c>
      <c r="H22" s="13" t="s">
        <v>1127</v>
      </c>
      <c r="I22" s="13" t="s">
        <v>597</v>
      </c>
      <c r="J22" s="13" t="s">
        <v>1128</v>
      </c>
      <c r="K22" s="13" t="s">
        <v>1129</v>
      </c>
      <c r="L22" s="14" t="s">
        <v>1130</v>
      </c>
      <c r="M22" s="15"/>
      <c r="N22" s="15"/>
      <c r="O22" s="15"/>
      <c r="P22" s="15"/>
      <c r="Q22" s="15"/>
      <c r="R22" s="237"/>
      <c r="S22" s="15"/>
      <c r="T22" s="15"/>
      <c r="U22" s="15"/>
      <c r="V22" s="15"/>
      <c r="W22" s="15"/>
      <c r="X22" s="237"/>
      <c r="Y22" s="15"/>
      <c r="Z22" s="15"/>
      <c r="AA22" s="15"/>
      <c r="AB22" s="15"/>
      <c r="AC22" s="15"/>
      <c r="AD22" s="237"/>
      <c r="AE22" s="15"/>
      <c r="AF22" s="15"/>
      <c r="AG22" s="15"/>
      <c r="AH22" s="15"/>
      <c r="AI22" s="15"/>
      <c r="AJ22" s="237"/>
      <c r="AK22" s="15" t="s">
        <v>1131</v>
      </c>
      <c r="AM22" s="43"/>
      <c r="AN22" s="98" t="s">
        <v>428</v>
      </c>
      <c r="AO22" s="137"/>
      <c r="AP22" s="137"/>
      <c r="AQ22" s="137"/>
      <c r="AR22" s="137"/>
      <c r="AS22" s="98"/>
      <c r="AT22" s="98"/>
      <c r="AU22" s="134"/>
      <c r="AW22" s="136" t="s">
        <v>527</v>
      </c>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100"/>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101"/>
      <c r="FT22" s="15" t="str">
        <f t="shared" si="0"/>
        <v>コピーが上手くできていません。</v>
      </c>
      <c r="FU22" s="102"/>
    </row>
    <row r="23" spans="1:177" ht="24.95" customHeight="1">
      <c r="A23" s="243" t="s">
        <v>578</v>
      </c>
      <c r="B23" s="13" t="s">
        <v>93</v>
      </c>
      <c r="C23" s="13" t="s">
        <v>582</v>
      </c>
      <c r="D23" s="13">
        <v>1</v>
      </c>
      <c r="E23" s="13" t="s">
        <v>583</v>
      </c>
      <c r="F23" s="13" t="s">
        <v>584</v>
      </c>
      <c r="G23" s="13" t="s">
        <v>1132</v>
      </c>
      <c r="H23" s="13">
        <v>2372204335</v>
      </c>
      <c r="I23" s="13" t="s">
        <v>1133</v>
      </c>
      <c r="J23" s="13" t="s">
        <v>1134</v>
      </c>
      <c r="K23" s="13" t="s">
        <v>1057</v>
      </c>
      <c r="L23" s="14">
        <v>42095</v>
      </c>
      <c r="M23" s="15"/>
      <c r="N23" s="15"/>
      <c r="O23" s="15"/>
      <c r="P23" s="15"/>
      <c r="Q23" s="15"/>
      <c r="R23" s="237"/>
      <c r="S23" s="15"/>
      <c r="T23" s="15"/>
      <c r="U23" s="15"/>
      <c r="V23" s="15"/>
      <c r="W23" s="15"/>
      <c r="X23" s="237"/>
      <c r="Y23" s="15"/>
      <c r="Z23" s="15"/>
      <c r="AA23" s="15"/>
      <c r="AB23" s="15"/>
      <c r="AC23" s="15"/>
      <c r="AD23" s="237"/>
      <c r="AE23" s="15"/>
      <c r="AF23" s="15"/>
      <c r="AG23" s="15"/>
      <c r="AH23" s="15"/>
      <c r="AI23" s="15"/>
      <c r="AJ23" s="237"/>
      <c r="AK23" s="15" t="s">
        <v>1135</v>
      </c>
      <c r="AM23" s="43"/>
      <c r="AN23" s="98" t="s">
        <v>428</v>
      </c>
      <c r="AO23" s="139"/>
      <c r="AP23" s="98"/>
      <c r="AQ23" s="98"/>
      <c r="AR23" s="98"/>
      <c r="AS23" s="98"/>
      <c r="AT23" s="98"/>
      <c r="AU23" s="134"/>
      <c r="AW23" s="136" t="s">
        <v>527</v>
      </c>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100"/>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101"/>
      <c r="FT23" s="15" t="str">
        <f t="shared" si="0"/>
        <v>コピーが上手くできていません。</v>
      </c>
      <c r="FU23" s="102"/>
    </row>
    <row r="24" spans="1:177" ht="24.95" customHeight="1">
      <c r="A24" s="243" t="s">
        <v>578</v>
      </c>
      <c r="B24" s="13" t="s">
        <v>47</v>
      </c>
      <c r="C24" s="13" t="s">
        <v>585</v>
      </c>
      <c r="D24" s="13">
        <v>1</v>
      </c>
      <c r="E24" s="13" t="s">
        <v>586</v>
      </c>
      <c r="F24" s="13" t="s">
        <v>484</v>
      </c>
      <c r="G24" s="13" t="s">
        <v>1136</v>
      </c>
      <c r="H24" s="13">
        <v>2372203014</v>
      </c>
      <c r="I24" s="13" t="s">
        <v>597</v>
      </c>
      <c r="J24" s="13" t="s">
        <v>1137</v>
      </c>
      <c r="K24" s="13" t="s">
        <v>1138</v>
      </c>
      <c r="L24" s="14">
        <v>40238</v>
      </c>
      <c r="M24" s="15"/>
      <c r="N24" s="15"/>
      <c r="O24" s="15"/>
      <c r="P24" s="15"/>
      <c r="Q24" s="15"/>
      <c r="R24" s="237"/>
      <c r="S24" s="15"/>
      <c r="T24" s="15"/>
      <c r="U24" s="15"/>
      <c r="V24" s="15"/>
      <c r="W24" s="15"/>
      <c r="X24" s="237"/>
      <c r="Y24" s="15"/>
      <c r="Z24" s="15"/>
      <c r="AA24" s="15"/>
      <c r="AB24" s="15"/>
      <c r="AC24" s="15"/>
      <c r="AD24" s="237"/>
      <c r="AE24" s="15"/>
      <c r="AF24" s="15"/>
      <c r="AG24" s="15"/>
      <c r="AH24" s="15"/>
      <c r="AI24" s="15"/>
      <c r="AJ24" s="237"/>
      <c r="AK24" s="15" t="s">
        <v>1139</v>
      </c>
      <c r="AM24" s="43"/>
      <c r="AN24" s="98" t="s">
        <v>428</v>
      </c>
      <c r="AO24" s="137"/>
      <c r="AP24" s="137"/>
      <c r="AQ24" s="138"/>
      <c r="AR24" s="138"/>
      <c r="AS24" s="98"/>
      <c r="AT24" s="98"/>
      <c r="AU24" s="134"/>
      <c r="AW24" s="136" t="s">
        <v>527</v>
      </c>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100"/>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101"/>
      <c r="FT24" s="15" t="str">
        <f t="shared" si="0"/>
        <v>コピーが上手くできていません。</v>
      </c>
      <c r="FU24" s="102"/>
    </row>
    <row r="25" spans="1:177" ht="24.95" customHeight="1">
      <c r="A25" s="243" t="s">
        <v>578</v>
      </c>
      <c r="B25" s="13" t="s">
        <v>491</v>
      </c>
      <c r="C25" s="13" t="s">
        <v>587</v>
      </c>
      <c r="D25" s="13">
        <v>2</v>
      </c>
      <c r="E25" s="13" t="s">
        <v>588</v>
      </c>
      <c r="F25" s="13" t="s">
        <v>589</v>
      </c>
      <c r="G25" s="13" t="s">
        <v>1140</v>
      </c>
      <c r="H25" s="13">
        <v>2372205555</v>
      </c>
      <c r="I25" s="13" t="s">
        <v>1141</v>
      </c>
      <c r="J25" s="13" t="s">
        <v>1142</v>
      </c>
      <c r="K25" s="13" t="s">
        <v>1057</v>
      </c>
      <c r="L25" s="14">
        <v>43922</v>
      </c>
      <c r="M25" s="13" t="s">
        <v>1143</v>
      </c>
      <c r="N25" s="13">
        <v>2372205597</v>
      </c>
      <c r="O25" s="13" t="s">
        <v>1144</v>
      </c>
      <c r="P25" s="13" t="s">
        <v>1145</v>
      </c>
      <c r="Q25" s="13" t="s">
        <v>1146</v>
      </c>
      <c r="R25" s="238">
        <v>43922</v>
      </c>
      <c r="S25" s="15"/>
      <c r="T25" s="15"/>
      <c r="U25" s="15"/>
      <c r="V25" s="15"/>
      <c r="W25" s="15"/>
      <c r="X25" s="237"/>
      <c r="Y25" s="15"/>
      <c r="Z25" s="15"/>
      <c r="AA25" s="15"/>
      <c r="AB25" s="15"/>
      <c r="AC25" s="15"/>
      <c r="AD25" s="237"/>
      <c r="AE25" s="15"/>
      <c r="AF25" s="15"/>
      <c r="AG25" s="15"/>
      <c r="AH25" s="15"/>
      <c r="AI25" s="15"/>
      <c r="AJ25" s="237"/>
      <c r="AK25" s="15" t="s">
        <v>1147</v>
      </c>
      <c r="AM25" s="43"/>
      <c r="AN25" s="98" t="s">
        <v>428</v>
      </c>
      <c r="AO25" s="137"/>
      <c r="AP25" s="137"/>
      <c r="AQ25" s="137"/>
      <c r="AR25" s="137"/>
      <c r="AS25" s="98"/>
      <c r="AT25" s="98"/>
      <c r="AU25" s="134"/>
      <c r="AW25" s="136" t="s">
        <v>527</v>
      </c>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100"/>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101"/>
      <c r="FT25" s="15" t="str">
        <f>IF(OR(ISBLANK(AW25),ISBLANK(AY25),ISBLANK(BA25),ISBLANK(BC25),ISBLANK(BD25),ISBLANK(BE25),ISBLANK(BG25),ISBLANK(BI25),ISBLANK(BJ25),ISBLANK(CI25),ISBLANK(CJ25),ISBLANK(CU25),ISBLANK(CV25),ISBLANK(CX25),ISBLANK(CZ25),ISBLANK(DA25),ISBLANK(DB25),ISBLANK(DD25),ISBLANK(DF25),ISBLANK(DG25),ISBLANK(DH25),ISBLANK(DI25),ISBLANK(DK25),ISBLANK(DM25),ISBLANK(DN25),ISBLANK(DO25),ISBLANK(FH25),ISBLANK(FS25)),"コピーが上手くできていません。",IF(B25=AW25,"問題なし","貼り付ける法人が間違っています。"))</f>
        <v>コピーが上手くできていません。</v>
      </c>
      <c r="FU25" s="102"/>
    </row>
    <row r="26" spans="1:177" ht="24.95" customHeight="1">
      <c r="A26" s="243" t="s">
        <v>578</v>
      </c>
      <c r="B26" s="13" t="s">
        <v>515</v>
      </c>
      <c r="C26" s="13" t="s">
        <v>590</v>
      </c>
      <c r="D26" s="13">
        <v>1</v>
      </c>
      <c r="E26" s="13" t="s">
        <v>591</v>
      </c>
      <c r="F26" s="13" t="s">
        <v>592</v>
      </c>
      <c r="G26" s="13" t="s">
        <v>1148</v>
      </c>
      <c r="H26" s="16">
        <v>2372206421</v>
      </c>
      <c r="I26" s="13" t="s">
        <v>1149</v>
      </c>
      <c r="J26" s="13" t="s">
        <v>1150</v>
      </c>
      <c r="K26" s="13" t="s">
        <v>1057</v>
      </c>
      <c r="L26" s="14">
        <v>45170</v>
      </c>
      <c r="M26" s="15"/>
      <c r="N26" s="15"/>
      <c r="O26" s="15"/>
      <c r="P26" s="15"/>
      <c r="Q26" s="15"/>
      <c r="R26" s="237"/>
      <c r="S26" s="15"/>
      <c r="T26" s="15"/>
      <c r="U26" s="15"/>
      <c r="V26" s="15"/>
      <c r="W26" s="15"/>
      <c r="X26" s="237"/>
      <c r="Y26" s="15"/>
      <c r="Z26" s="15"/>
      <c r="AA26" s="15"/>
      <c r="AB26" s="15"/>
      <c r="AC26" s="15"/>
      <c r="AD26" s="237"/>
      <c r="AE26" s="15"/>
      <c r="AF26" s="15"/>
      <c r="AG26" s="15"/>
      <c r="AH26" s="15"/>
      <c r="AI26" s="15"/>
      <c r="AJ26" s="237"/>
      <c r="AK26" s="15" t="s">
        <v>1151</v>
      </c>
      <c r="AM26" s="43"/>
      <c r="AN26" s="98" t="s">
        <v>428</v>
      </c>
      <c r="AO26" s="139"/>
      <c r="AP26" s="98"/>
      <c r="AQ26" s="98"/>
      <c r="AR26" s="98"/>
      <c r="AS26" s="98"/>
      <c r="AT26" s="98"/>
      <c r="AU26" s="134"/>
      <c r="AW26" s="136" t="s">
        <v>527</v>
      </c>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100"/>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101"/>
      <c r="FT26" s="15" t="str">
        <f t="shared" si="0"/>
        <v>コピーが上手くできていません。</v>
      </c>
      <c r="FU26" s="102"/>
    </row>
    <row r="27" spans="1:177" ht="24.95" customHeight="1">
      <c r="A27" s="243" t="s">
        <v>578</v>
      </c>
      <c r="B27" s="13" t="s">
        <v>82</v>
      </c>
      <c r="C27" s="13" t="s">
        <v>593</v>
      </c>
      <c r="D27" s="13">
        <v>1</v>
      </c>
      <c r="E27" s="13" t="s">
        <v>594</v>
      </c>
      <c r="F27" s="13" t="s">
        <v>595</v>
      </c>
      <c r="G27" s="13" t="s">
        <v>1152</v>
      </c>
      <c r="H27" s="13">
        <v>2372202974</v>
      </c>
      <c r="I27" s="13" t="s">
        <v>1002</v>
      </c>
      <c r="J27" s="13" t="s">
        <v>1153</v>
      </c>
      <c r="K27" s="13" t="s">
        <v>1146</v>
      </c>
      <c r="L27" s="14">
        <v>40148</v>
      </c>
      <c r="M27" s="15"/>
      <c r="N27" s="15"/>
      <c r="O27" s="15"/>
      <c r="P27" s="15"/>
      <c r="Q27" s="15"/>
      <c r="R27" s="237"/>
      <c r="S27" s="15"/>
      <c r="T27" s="15"/>
      <c r="U27" s="15"/>
      <c r="V27" s="15"/>
      <c r="W27" s="15"/>
      <c r="X27" s="237"/>
      <c r="Y27" s="15"/>
      <c r="Z27" s="15"/>
      <c r="AA27" s="15"/>
      <c r="AB27" s="15"/>
      <c r="AC27" s="15"/>
      <c r="AD27" s="237"/>
      <c r="AE27" s="15"/>
      <c r="AF27" s="15"/>
      <c r="AG27" s="15"/>
      <c r="AH27" s="15"/>
      <c r="AI27" s="15"/>
      <c r="AJ27" s="237"/>
      <c r="AK27" s="15" t="s">
        <v>1154</v>
      </c>
      <c r="AM27" s="43"/>
      <c r="AN27" s="98" t="s">
        <v>428</v>
      </c>
      <c r="AO27" s="139"/>
      <c r="AP27" s="98"/>
      <c r="AQ27" s="98"/>
      <c r="AR27" s="98"/>
      <c r="AS27" s="98"/>
      <c r="AT27" s="98"/>
      <c r="AU27" s="134"/>
      <c r="AW27" s="136" t="s">
        <v>527</v>
      </c>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100"/>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101"/>
      <c r="FT27" s="15" t="str">
        <f t="shared" si="0"/>
        <v>コピーが上手くできていません。</v>
      </c>
      <c r="FU27" s="102"/>
    </row>
    <row r="28" spans="1:177" ht="24.95" customHeight="1">
      <c r="A28" s="243" t="s">
        <v>578</v>
      </c>
      <c r="B28" s="13" t="s">
        <v>55</v>
      </c>
      <c r="C28" s="13" t="s">
        <v>596</v>
      </c>
      <c r="D28" s="13">
        <v>2</v>
      </c>
      <c r="E28" s="13" t="s">
        <v>597</v>
      </c>
      <c r="F28" s="13" t="s">
        <v>598</v>
      </c>
      <c r="G28" s="13" t="s">
        <v>1155</v>
      </c>
      <c r="H28" s="13">
        <v>2372201935</v>
      </c>
      <c r="I28" s="13" t="s">
        <v>597</v>
      </c>
      <c r="J28" s="13" t="s">
        <v>1156</v>
      </c>
      <c r="K28" s="13" t="s">
        <v>1057</v>
      </c>
      <c r="L28" s="14">
        <v>38504</v>
      </c>
      <c r="M28" s="13" t="s">
        <v>1157</v>
      </c>
      <c r="N28" s="13" t="s">
        <v>1158</v>
      </c>
      <c r="O28" s="13" t="s">
        <v>597</v>
      </c>
      <c r="P28" s="17" t="s">
        <v>458</v>
      </c>
      <c r="Q28" s="13" t="s">
        <v>1159</v>
      </c>
      <c r="R28" s="238" t="s">
        <v>1160</v>
      </c>
      <c r="S28" s="15"/>
      <c r="T28" s="15"/>
      <c r="U28" s="15"/>
      <c r="V28" s="15"/>
      <c r="W28" s="15"/>
      <c r="X28" s="237"/>
      <c r="Y28" s="15"/>
      <c r="Z28" s="15"/>
      <c r="AA28" s="15"/>
      <c r="AB28" s="15"/>
      <c r="AC28" s="15"/>
      <c r="AD28" s="237"/>
      <c r="AE28" s="15"/>
      <c r="AF28" s="15"/>
      <c r="AG28" s="15"/>
      <c r="AH28" s="15"/>
      <c r="AI28" s="15"/>
      <c r="AJ28" s="237"/>
      <c r="AK28" s="15" t="s">
        <v>1161</v>
      </c>
      <c r="AM28" s="43"/>
      <c r="AN28" s="98" t="s">
        <v>428</v>
      </c>
      <c r="AO28" s="137"/>
      <c r="AP28" s="137"/>
      <c r="AQ28" s="137"/>
      <c r="AR28" s="137"/>
      <c r="AS28" s="98"/>
      <c r="AT28" s="98"/>
      <c r="AU28" s="134"/>
      <c r="AW28" s="136" t="s">
        <v>527</v>
      </c>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100"/>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101"/>
      <c r="FT28" s="15" t="str">
        <f t="shared" si="0"/>
        <v>コピーが上手くできていません。</v>
      </c>
      <c r="FU28" s="102"/>
    </row>
    <row r="29" spans="1:177" ht="24.95" customHeight="1">
      <c r="A29" s="243" t="s">
        <v>578</v>
      </c>
      <c r="B29" s="13" t="s">
        <v>65</v>
      </c>
      <c r="C29" s="13" t="s">
        <v>599</v>
      </c>
      <c r="D29" s="13">
        <v>2</v>
      </c>
      <c r="E29" s="13" t="s">
        <v>600</v>
      </c>
      <c r="F29" s="13" t="s">
        <v>601</v>
      </c>
      <c r="G29" s="13" t="s">
        <v>1162</v>
      </c>
      <c r="H29" s="13">
        <v>2372200663</v>
      </c>
      <c r="I29" s="13" t="s">
        <v>825</v>
      </c>
      <c r="J29" s="13" t="s">
        <v>1163</v>
      </c>
      <c r="K29" s="13" t="s">
        <v>1060</v>
      </c>
      <c r="L29" s="14">
        <v>36767</v>
      </c>
      <c r="M29" s="13" t="s">
        <v>1164</v>
      </c>
      <c r="N29" s="13">
        <v>2372201042</v>
      </c>
      <c r="O29" s="13" t="s">
        <v>600</v>
      </c>
      <c r="P29" s="13" t="s">
        <v>1165</v>
      </c>
      <c r="Q29" s="13" t="s">
        <v>1057</v>
      </c>
      <c r="R29" s="238">
        <v>37376</v>
      </c>
      <c r="S29" s="15"/>
      <c r="T29" s="15"/>
      <c r="U29" s="15"/>
      <c r="V29" s="15"/>
      <c r="W29" s="15"/>
      <c r="X29" s="237"/>
      <c r="Y29" s="15"/>
      <c r="Z29" s="15"/>
      <c r="AA29" s="15"/>
      <c r="AB29" s="15"/>
      <c r="AC29" s="15"/>
      <c r="AD29" s="237"/>
      <c r="AE29" s="15"/>
      <c r="AF29" s="15"/>
      <c r="AG29" s="15"/>
      <c r="AH29" s="15"/>
      <c r="AI29" s="15"/>
      <c r="AJ29" s="237"/>
      <c r="AK29" s="15" t="s">
        <v>1166</v>
      </c>
      <c r="AM29" s="43"/>
      <c r="AN29" s="98" t="s">
        <v>428</v>
      </c>
      <c r="AO29" s="137"/>
      <c r="AP29" s="137"/>
      <c r="AQ29" s="138"/>
      <c r="AR29" s="138"/>
      <c r="AS29" s="98"/>
      <c r="AT29" s="98"/>
      <c r="AU29" s="134"/>
      <c r="AW29" s="136" t="s">
        <v>527</v>
      </c>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100"/>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101"/>
      <c r="FT29" s="15" t="str">
        <f t="shared" si="0"/>
        <v>コピーが上手くできていません。</v>
      </c>
      <c r="FU29" s="102"/>
    </row>
    <row r="30" spans="1:177" ht="24.95" customHeight="1">
      <c r="A30" s="243" t="s">
        <v>578</v>
      </c>
      <c r="B30" s="13" t="s">
        <v>506</v>
      </c>
      <c r="C30" s="13" t="s">
        <v>602</v>
      </c>
      <c r="D30" s="13">
        <v>2</v>
      </c>
      <c r="E30" s="13" t="s">
        <v>603</v>
      </c>
      <c r="F30" s="13" t="s">
        <v>604</v>
      </c>
      <c r="G30" s="13" t="s">
        <v>1167</v>
      </c>
      <c r="H30" s="13">
        <v>2372204111</v>
      </c>
      <c r="I30" s="13" t="s">
        <v>701</v>
      </c>
      <c r="J30" s="13" t="s">
        <v>1168</v>
      </c>
      <c r="K30" s="13" t="s">
        <v>1057</v>
      </c>
      <c r="L30" s="14">
        <v>41791</v>
      </c>
      <c r="M30" s="13" t="s">
        <v>1169</v>
      </c>
      <c r="N30" s="13">
        <v>2372203329</v>
      </c>
      <c r="O30" s="13" t="s">
        <v>603</v>
      </c>
      <c r="P30" s="13" t="s">
        <v>1170</v>
      </c>
      <c r="Q30" s="13" t="s">
        <v>1057</v>
      </c>
      <c r="R30" s="238">
        <v>40878</v>
      </c>
      <c r="S30" s="15"/>
      <c r="T30" s="15"/>
      <c r="U30" s="15"/>
      <c r="V30" s="15"/>
      <c r="W30" s="15"/>
      <c r="X30" s="237"/>
      <c r="Y30" s="15"/>
      <c r="Z30" s="15"/>
      <c r="AA30" s="15"/>
      <c r="AB30" s="15"/>
      <c r="AC30" s="15"/>
      <c r="AD30" s="237"/>
      <c r="AE30" s="15"/>
      <c r="AF30" s="15"/>
      <c r="AG30" s="15"/>
      <c r="AH30" s="15"/>
      <c r="AI30" s="15"/>
      <c r="AJ30" s="237"/>
      <c r="AK30" s="15" t="s">
        <v>1171</v>
      </c>
      <c r="AM30" s="43"/>
      <c r="AN30" s="98" t="s">
        <v>428</v>
      </c>
      <c r="AO30" s="137"/>
      <c r="AP30" s="137"/>
      <c r="AQ30" s="137"/>
      <c r="AR30" s="137"/>
      <c r="AS30" s="98"/>
      <c r="AT30" s="98"/>
      <c r="AU30" s="134"/>
      <c r="AW30" s="136" t="s">
        <v>527</v>
      </c>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100"/>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101"/>
      <c r="FT30" s="15" t="str">
        <f t="shared" si="0"/>
        <v>コピーが上手くできていません。</v>
      </c>
      <c r="FU30" s="102"/>
    </row>
    <row r="31" spans="1:177" ht="24.95" customHeight="1">
      <c r="A31" s="243" t="s">
        <v>578</v>
      </c>
      <c r="B31" s="13" t="s">
        <v>605</v>
      </c>
      <c r="C31" s="13" t="s">
        <v>606</v>
      </c>
      <c r="D31" s="13">
        <v>1</v>
      </c>
      <c r="E31" s="13" t="s">
        <v>607</v>
      </c>
      <c r="F31" s="13" t="s">
        <v>608</v>
      </c>
      <c r="G31" s="13" t="s">
        <v>1172</v>
      </c>
      <c r="H31" s="13" t="s">
        <v>1173</v>
      </c>
      <c r="I31" s="13" t="s">
        <v>588</v>
      </c>
      <c r="J31" s="13" t="s">
        <v>1174</v>
      </c>
      <c r="K31" s="13" t="s">
        <v>1091</v>
      </c>
      <c r="L31" s="14" t="s">
        <v>1175</v>
      </c>
      <c r="M31" s="15"/>
      <c r="N31" s="15"/>
      <c r="O31" s="15"/>
      <c r="P31" s="15"/>
      <c r="Q31" s="15"/>
      <c r="R31" s="237"/>
      <c r="S31" s="15"/>
      <c r="T31" s="15"/>
      <c r="U31" s="15"/>
      <c r="V31" s="15"/>
      <c r="W31" s="15"/>
      <c r="X31" s="237"/>
      <c r="Y31" s="15"/>
      <c r="Z31" s="15"/>
      <c r="AA31" s="15"/>
      <c r="AB31" s="15"/>
      <c r="AC31" s="15"/>
      <c r="AD31" s="237"/>
      <c r="AE31" s="15"/>
      <c r="AF31" s="15"/>
      <c r="AG31" s="15"/>
      <c r="AH31" s="15"/>
      <c r="AI31" s="15"/>
      <c r="AJ31" s="237"/>
      <c r="AK31" s="15" t="s">
        <v>1176</v>
      </c>
      <c r="AM31" s="43"/>
      <c r="AN31" s="98" t="s">
        <v>428</v>
      </c>
      <c r="AO31" s="137"/>
      <c r="AP31" s="137"/>
      <c r="AQ31" s="137"/>
      <c r="AR31" s="137"/>
      <c r="AS31" s="98"/>
      <c r="AT31" s="98"/>
      <c r="AU31" s="134"/>
      <c r="AW31" s="136" t="s">
        <v>527</v>
      </c>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100"/>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101"/>
      <c r="FT31" s="15" t="str">
        <f t="shared" si="0"/>
        <v>コピーが上手くできていません。</v>
      </c>
      <c r="FU31" s="102"/>
    </row>
    <row r="32" spans="1:177" ht="24.95" customHeight="1">
      <c r="A32" s="243" t="s">
        <v>578</v>
      </c>
      <c r="B32" s="13" t="s">
        <v>56</v>
      </c>
      <c r="C32" s="13" t="s">
        <v>609</v>
      </c>
      <c r="D32" s="13">
        <v>1</v>
      </c>
      <c r="E32" s="13" t="s">
        <v>610</v>
      </c>
      <c r="F32" s="13" t="s">
        <v>611</v>
      </c>
      <c r="G32" s="13" t="s">
        <v>56</v>
      </c>
      <c r="H32" s="13">
        <v>2372200424</v>
      </c>
      <c r="I32" s="13" t="s">
        <v>610</v>
      </c>
      <c r="J32" s="13" t="s">
        <v>611</v>
      </c>
      <c r="K32" s="13" t="s">
        <v>1146</v>
      </c>
      <c r="L32" s="14">
        <v>36522</v>
      </c>
      <c r="M32" s="15"/>
      <c r="N32" s="15"/>
      <c r="O32" s="15"/>
      <c r="P32" s="15"/>
      <c r="Q32" s="15"/>
      <c r="R32" s="237"/>
      <c r="S32" s="15"/>
      <c r="T32" s="15"/>
      <c r="U32" s="15"/>
      <c r="V32" s="15"/>
      <c r="W32" s="15"/>
      <c r="X32" s="237"/>
      <c r="Y32" s="15"/>
      <c r="Z32" s="15"/>
      <c r="AA32" s="15"/>
      <c r="AB32" s="15"/>
      <c r="AC32" s="15"/>
      <c r="AD32" s="237"/>
      <c r="AE32" s="15"/>
      <c r="AF32" s="15"/>
      <c r="AG32" s="15"/>
      <c r="AH32" s="15"/>
      <c r="AI32" s="15"/>
      <c r="AJ32" s="237"/>
      <c r="AK32" s="15" t="s">
        <v>1177</v>
      </c>
      <c r="AM32" s="43"/>
      <c r="AN32" s="98" t="s">
        <v>428</v>
      </c>
      <c r="AO32" s="137"/>
      <c r="AP32" s="137"/>
      <c r="AQ32" s="137"/>
      <c r="AR32" s="137"/>
      <c r="AS32" s="98"/>
      <c r="AT32" s="98"/>
      <c r="AU32" s="134"/>
      <c r="AW32" s="136" t="s">
        <v>527</v>
      </c>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100"/>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101"/>
      <c r="FT32" s="15" t="str">
        <f t="shared" si="0"/>
        <v>コピーが上手くできていません。</v>
      </c>
      <c r="FU32" s="102"/>
    </row>
    <row r="33" spans="1:177" ht="24.95" customHeight="1">
      <c r="A33" s="243" t="s">
        <v>578</v>
      </c>
      <c r="B33" s="13" t="s">
        <v>612</v>
      </c>
      <c r="C33" s="13" t="s">
        <v>613</v>
      </c>
      <c r="D33" s="13">
        <v>1</v>
      </c>
      <c r="E33" s="13" t="s">
        <v>614</v>
      </c>
      <c r="F33" s="13" t="s">
        <v>615</v>
      </c>
      <c r="G33" s="13" t="s">
        <v>1178</v>
      </c>
      <c r="H33" s="13">
        <v>2362291060</v>
      </c>
      <c r="I33" s="13" t="s">
        <v>614</v>
      </c>
      <c r="J33" s="13" t="s">
        <v>1179</v>
      </c>
      <c r="K33" s="13" t="s">
        <v>1063</v>
      </c>
      <c r="L33" s="14">
        <v>45566</v>
      </c>
      <c r="M33" s="15"/>
      <c r="N33" s="15"/>
      <c r="O33" s="15"/>
      <c r="P33" s="15"/>
      <c r="Q33" s="15"/>
      <c r="R33" s="237"/>
      <c r="S33" s="15"/>
      <c r="T33" s="15"/>
      <c r="U33" s="15"/>
      <c r="V33" s="15"/>
      <c r="W33" s="15"/>
      <c r="X33" s="237"/>
      <c r="Y33" s="15"/>
      <c r="Z33" s="15"/>
      <c r="AA33" s="15"/>
      <c r="AB33" s="15"/>
      <c r="AC33" s="15"/>
      <c r="AD33" s="237"/>
      <c r="AE33" s="15"/>
      <c r="AF33" s="15"/>
      <c r="AG33" s="15"/>
      <c r="AH33" s="15"/>
      <c r="AI33" s="15"/>
      <c r="AJ33" s="237"/>
      <c r="AK33" s="15" t="s">
        <v>1180</v>
      </c>
      <c r="AM33" s="43"/>
      <c r="AN33" s="98" t="s">
        <v>428</v>
      </c>
      <c r="AO33" s="137"/>
      <c r="AP33" s="137"/>
      <c r="AQ33" s="138"/>
      <c r="AR33" s="138"/>
      <c r="AS33" s="98"/>
      <c r="AT33" s="98"/>
      <c r="AU33" s="134"/>
      <c r="AW33" s="136" t="s">
        <v>527</v>
      </c>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100"/>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101"/>
      <c r="FT33" s="15" t="str">
        <f t="shared" si="0"/>
        <v>コピーが上手くできていません。</v>
      </c>
      <c r="FU33" s="102"/>
    </row>
    <row r="34" spans="1:177" ht="24.95" customHeight="1">
      <c r="A34" s="243" t="s">
        <v>578</v>
      </c>
      <c r="B34" s="13" t="s">
        <v>14</v>
      </c>
      <c r="C34" s="13" t="s">
        <v>616</v>
      </c>
      <c r="D34" s="13">
        <v>1</v>
      </c>
      <c r="E34" s="13" t="s">
        <v>617</v>
      </c>
      <c r="F34" s="13" t="s">
        <v>618</v>
      </c>
      <c r="G34" s="13" t="s">
        <v>1181</v>
      </c>
      <c r="H34" s="13" t="s">
        <v>1182</v>
      </c>
      <c r="I34" s="13" t="s">
        <v>600</v>
      </c>
      <c r="J34" s="13" t="s">
        <v>1183</v>
      </c>
      <c r="K34" s="13" t="s">
        <v>1072</v>
      </c>
      <c r="L34" s="14" t="s">
        <v>1184</v>
      </c>
      <c r="M34" s="15"/>
      <c r="N34" s="15"/>
      <c r="O34" s="15"/>
      <c r="P34" s="15"/>
      <c r="Q34" s="15"/>
      <c r="R34" s="237"/>
      <c r="S34" s="15"/>
      <c r="T34" s="15"/>
      <c r="U34" s="15"/>
      <c r="V34" s="15"/>
      <c r="W34" s="15"/>
      <c r="X34" s="237"/>
      <c r="Y34" s="15"/>
      <c r="Z34" s="15"/>
      <c r="AA34" s="15"/>
      <c r="AB34" s="15"/>
      <c r="AC34" s="15"/>
      <c r="AD34" s="237"/>
      <c r="AE34" s="15"/>
      <c r="AF34" s="15"/>
      <c r="AG34" s="15"/>
      <c r="AH34" s="15"/>
      <c r="AI34" s="15"/>
      <c r="AJ34" s="237"/>
      <c r="AK34" s="15" t="s">
        <v>1185</v>
      </c>
      <c r="AM34" s="43"/>
      <c r="AN34" s="98" t="s">
        <v>428</v>
      </c>
      <c r="AO34" s="137"/>
      <c r="AP34" s="137"/>
      <c r="AQ34" s="138"/>
      <c r="AR34" s="138"/>
      <c r="AS34" s="98"/>
      <c r="AT34" s="98"/>
      <c r="AU34" s="134"/>
      <c r="AW34" s="136" t="s">
        <v>527</v>
      </c>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100"/>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101"/>
      <c r="FT34" s="15" t="str">
        <f t="shared" si="0"/>
        <v>コピーが上手くできていません。</v>
      </c>
      <c r="FU34" s="102"/>
    </row>
    <row r="35" spans="1:177" ht="24.95" customHeight="1">
      <c r="A35" s="243" t="s">
        <v>578</v>
      </c>
      <c r="B35" s="13" t="s">
        <v>86</v>
      </c>
      <c r="C35" s="13" t="s">
        <v>619</v>
      </c>
      <c r="D35" s="13">
        <v>1</v>
      </c>
      <c r="E35" s="13" t="s">
        <v>620</v>
      </c>
      <c r="F35" s="13" t="s">
        <v>621</v>
      </c>
      <c r="G35" s="13" t="s">
        <v>1186</v>
      </c>
      <c r="H35" s="13">
        <v>2372203733</v>
      </c>
      <c r="I35" s="13" t="s">
        <v>620</v>
      </c>
      <c r="J35" s="17" t="s">
        <v>621</v>
      </c>
      <c r="K35" s="13" t="s">
        <v>1057</v>
      </c>
      <c r="L35" s="14">
        <v>41365</v>
      </c>
      <c r="M35" s="15"/>
      <c r="N35" s="15"/>
      <c r="O35" s="15"/>
      <c r="P35" s="15"/>
      <c r="Q35" s="15"/>
      <c r="R35" s="237"/>
      <c r="S35" s="15"/>
      <c r="T35" s="15"/>
      <c r="U35" s="15"/>
      <c r="V35" s="15"/>
      <c r="W35" s="15"/>
      <c r="X35" s="237"/>
      <c r="Y35" s="15"/>
      <c r="Z35" s="15"/>
      <c r="AA35" s="15"/>
      <c r="AB35" s="15"/>
      <c r="AC35" s="15"/>
      <c r="AD35" s="237"/>
      <c r="AE35" s="15"/>
      <c r="AF35" s="15"/>
      <c r="AG35" s="15"/>
      <c r="AH35" s="15"/>
      <c r="AI35" s="15"/>
      <c r="AJ35" s="237"/>
      <c r="AK35" s="15" t="s">
        <v>1187</v>
      </c>
      <c r="AM35" s="43"/>
      <c r="AN35" s="98" t="s">
        <v>428</v>
      </c>
      <c r="AO35" s="137"/>
      <c r="AP35" s="137"/>
      <c r="AQ35" s="137"/>
      <c r="AR35" s="137"/>
      <c r="AS35" s="98"/>
      <c r="AT35" s="98"/>
      <c r="AU35" s="134"/>
      <c r="AW35" s="136" t="s">
        <v>527</v>
      </c>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100"/>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101"/>
      <c r="FT35" s="15" t="str">
        <f t="shared" si="0"/>
        <v>コピーが上手くできていません。</v>
      </c>
      <c r="FU35" s="102"/>
    </row>
    <row r="36" spans="1:177" ht="24.95" customHeight="1">
      <c r="A36" s="243" t="s">
        <v>578</v>
      </c>
      <c r="B36" s="13" t="s">
        <v>468</v>
      </c>
      <c r="C36" s="13" t="s">
        <v>622</v>
      </c>
      <c r="D36" s="13">
        <v>1</v>
      </c>
      <c r="E36" s="13" t="s">
        <v>623</v>
      </c>
      <c r="F36" s="13" t="s">
        <v>624</v>
      </c>
      <c r="G36" s="13" t="s">
        <v>1188</v>
      </c>
      <c r="H36" s="13">
        <v>2372204681</v>
      </c>
      <c r="I36" s="13" t="s">
        <v>588</v>
      </c>
      <c r="J36" s="13" t="s">
        <v>1189</v>
      </c>
      <c r="K36" s="13" t="s">
        <v>1057</v>
      </c>
      <c r="L36" s="14">
        <v>42491</v>
      </c>
      <c r="M36" s="15"/>
      <c r="N36" s="15"/>
      <c r="O36" s="15"/>
      <c r="P36" s="15"/>
      <c r="Q36" s="15"/>
      <c r="R36" s="237"/>
      <c r="S36" s="15"/>
      <c r="T36" s="15"/>
      <c r="U36" s="15"/>
      <c r="V36" s="15"/>
      <c r="W36" s="15"/>
      <c r="X36" s="237"/>
      <c r="Y36" s="15"/>
      <c r="Z36" s="15"/>
      <c r="AA36" s="15"/>
      <c r="AB36" s="15"/>
      <c r="AC36" s="15"/>
      <c r="AD36" s="237"/>
      <c r="AE36" s="15"/>
      <c r="AF36" s="15"/>
      <c r="AG36" s="15"/>
      <c r="AH36" s="15"/>
      <c r="AI36" s="15"/>
      <c r="AJ36" s="237"/>
      <c r="AK36" s="15" t="s">
        <v>1190</v>
      </c>
      <c r="AM36" s="43"/>
      <c r="AN36" s="98" t="s">
        <v>428</v>
      </c>
      <c r="AO36" s="137"/>
      <c r="AP36" s="137"/>
      <c r="AQ36" s="138"/>
      <c r="AR36" s="137"/>
      <c r="AS36" s="98"/>
      <c r="AT36" s="98"/>
      <c r="AU36" s="134"/>
      <c r="AW36" s="136" t="s">
        <v>527</v>
      </c>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100"/>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101"/>
      <c r="FT36" s="15" t="str">
        <f t="shared" si="0"/>
        <v>コピーが上手くできていません。</v>
      </c>
      <c r="FU36" s="102"/>
    </row>
    <row r="37" spans="1:177" ht="24.95" customHeight="1">
      <c r="A37" s="243" t="s">
        <v>578</v>
      </c>
      <c r="B37" s="13" t="s">
        <v>25</v>
      </c>
      <c r="C37" s="13" t="s">
        <v>625</v>
      </c>
      <c r="D37" s="13">
        <v>1</v>
      </c>
      <c r="E37" s="13" t="s">
        <v>588</v>
      </c>
      <c r="F37" s="13" t="s">
        <v>589</v>
      </c>
      <c r="G37" s="13" t="s">
        <v>1191</v>
      </c>
      <c r="H37" s="13" t="s">
        <v>1192</v>
      </c>
      <c r="I37" s="13" t="s">
        <v>588</v>
      </c>
      <c r="J37" s="13" t="s">
        <v>589</v>
      </c>
      <c r="K37" s="13" t="s">
        <v>1031</v>
      </c>
      <c r="L37" s="14" t="s">
        <v>1193</v>
      </c>
      <c r="M37" s="13"/>
      <c r="N37" s="13"/>
      <c r="O37" s="13"/>
      <c r="P37" s="13"/>
      <c r="Q37" s="13"/>
      <c r="R37" s="238"/>
      <c r="S37" s="13"/>
      <c r="T37" s="13"/>
      <c r="U37" s="13"/>
      <c r="V37" s="13"/>
      <c r="W37" s="13"/>
      <c r="X37" s="238"/>
      <c r="Y37" s="15"/>
      <c r="Z37" s="15"/>
      <c r="AA37" s="15"/>
      <c r="AB37" s="15"/>
      <c r="AC37" s="15"/>
      <c r="AD37" s="237"/>
      <c r="AE37" s="15"/>
      <c r="AF37" s="15"/>
      <c r="AG37" s="15"/>
      <c r="AH37" s="15"/>
      <c r="AI37" s="15"/>
      <c r="AJ37" s="237"/>
      <c r="AK37" s="15" t="s">
        <v>1194</v>
      </c>
      <c r="AM37" s="43"/>
      <c r="AN37" s="98" t="s">
        <v>428</v>
      </c>
      <c r="AO37" s="137"/>
      <c r="AP37" s="137"/>
      <c r="AQ37" s="138"/>
      <c r="AR37" s="138"/>
      <c r="AS37" s="98"/>
      <c r="AT37" s="98"/>
      <c r="AU37" s="134"/>
      <c r="AW37" s="136" t="s">
        <v>527</v>
      </c>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100"/>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101"/>
      <c r="FT37" s="15" t="str">
        <f t="shared" si="0"/>
        <v>コピーが上手くできていません。</v>
      </c>
      <c r="FU37" s="102"/>
    </row>
    <row r="38" spans="1:177" ht="24.95" customHeight="1">
      <c r="A38" s="243" t="s">
        <v>578</v>
      </c>
      <c r="B38" s="13" t="s">
        <v>507</v>
      </c>
      <c r="C38" s="13" t="s">
        <v>626</v>
      </c>
      <c r="D38" s="13">
        <v>1</v>
      </c>
      <c r="E38" s="13" t="s">
        <v>627</v>
      </c>
      <c r="F38" s="13" t="s">
        <v>628</v>
      </c>
      <c r="G38" s="13" t="s">
        <v>1195</v>
      </c>
      <c r="H38" s="13">
        <v>2372204715</v>
      </c>
      <c r="I38" s="13" t="s">
        <v>808</v>
      </c>
      <c r="J38" s="13" t="s">
        <v>1196</v>
      </c>
      <c r="K38" s="13" t="s">
        <v>1057</v>
      </c>
      <c r="L38" s="14">
        <v>42552</v>
      </c>
      <c r="M38" s="15"/>
      <c r="N38" s="15"/>
      <c r="O38" s="15"/>
      <c r="P38" s="15"/>
      <c r="Q38" s="15"/>
      <c r="R38" s="237"/>
      <c r="S38" s="15"/>
      <c r="T38" s="15"/>
      <c r="U38" s="15"/>
      <c r="V38" s="15"/>
      <c r="W38" s="15"/>
      <c r="X38" s="237"/>
      <c r="Y38" s="15"/>
      <c r="Z38" s="15"/>
      <c r="AA38" s="15"/>
      <c r="AB38" s="15"/>
      <c r="AC38" s="15"/>
      <c r="AD38" s="237"/>
      <c r="AE38" s="15"/>
      <c r="AF38" s="15"/>
      <c r="AG38" s="15"/>
      <c r="AH38" s="15"/>
      <c r="AI38" s="15"/>
      <c r="AJ38" s="237"/>
      <c r="AK38" s="15" t="s">
        <v>1197</v>
      </c>
      <c r="AM38" s="43"/>
      <c r="AN38" s="98" t="s">
        <v>428</v>
      </c>
      <c r="AO38" s="137"/>
      <c r="AP38" s="137"/>
      <c r="AQ38" s="138"/>
      <c r="AR38" s="138"/>
      <c r="AS38" s="98"/>
      <c r="AT38" s="98"/>
      <c r="AU38" s="134"/>
      <c r="AW38" s="136" t="s">
        <v>527</v>
      </c>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100"/>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101"/>
      <c r="FT38" s="15" t="str">
        <f t="shared" si="0"/>
        <v>コピーが上手くできていません。</v>
      </c>
      <c r="FU38" s="102"/>
    </row>
    <row r="39" spans="1:177" ht="24.95" customHeight="1">
      <c r="A39" s="243" t="s">
        <v>578</v>
      </c>
      <c r="B39" s="13" t="s">
        <v>489</v>
      </c>
      <c r="C39" s="13" t="s">
        <v>629</v>
      </c>
      <c r="D39" s="13">
        <v>3</v>
      </c>
      <c r="E39" s="13" t="s">
        <v>630</v>
      </c>
      <c r="F39" s="13" t="s">
        <v>488</v>
      </c>
      <c r="G39" s="13" t="s">
        <v>1198</v>
      </c>
      <c r="H39" s="13">
        <v>2362290468</v>
      </c>
      <c r="I39" s="13" t="s">
        <v>884</v>
      </c>
      <c r="J39" s="13" t="s">
        <v>1199</v>
      </c>
      <c r="K39" s="13" t="s">
        <v>1063</v>
      </c>
      <c r="L39" s="14">
        <v>42856</v>
      </c>
      <c r="M39" s="15" t="s">
        <v>1200</v>
      </c>
      <c r="N39" s="15">
        <v>2372205076</v>
      </c>
      <c r="O39" s="15" t="s">
        <v>956</v>
      </c>
      <c r="P39" s="15" t="s">
        <v>1201</v>
      </c>
      <c r="Q39" s="15" t="s">
        <v>1060</v>
      </c>
      <c r="R39" s="237">
        <v>43009</v>
      </c>
      <c r="S39" s="15" t="s">
        <v>1202</v>
      </c>
      <c r="T39" s="15">
        <v>2372204988</v>
      </c>
      <c r="U39" s="15" t="s">
        <v>630</v>
      </c>
      <c r="V39" s="15" t="s">
        <v>1203</v>
      </c>
      <c r="W39" s="15" t="s">
        <v>1057</v>
      </c>
      <c r="X39" s="237">
        <v>42856</v>
      </c>
      <c r="Y39" s="15"/>
      <c r="Z39" s="15"/>
      <c r="AA39" s="15"/>
      <c r="AB39" s="15"/>
      <c r="AC39" s="15"/>
      <c r="AD39" s="237"/>
      <c r="AE39" s="15"/>
      <c r="AF39" s="15"/>
      <c r="AG39" s="15"/>
      <c r="AH39" s="15"/>
      <c r="AI39" s="15"/>
      <c r="AJ39" s="237"/>
      <c r="AK39" s="15" t="s">
        <v>1204</v>
      </c>
      <c r="AM39" s="43"/>
      <c r="AN39" s="98" t="s">
        <v>428</v>
      </c>
      <c r="AO39" s="137"/>
      <c r="AP39" s="137"/>
      <c r="AQ39" s="137"/>
      <c r="AR39" s="137"/>
      <c r="AS39" s="98"/>
      <c r="AT39" s="98"/>
      <c r="AU39" s="134"/>
      <c r="AW39" s="136" t="s">
        <v>527</v>
      </c>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100"/>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101"/>
      <c r="FT39" s="15" t="str">
        <f t="shared" si="0"/>
        <v>コピーが上手くできていません。</v>
      </c>
      <c r="FU39" s="102"/>
    </row>
    <row r="40" spans="1:177" ht="24.95" customHeight="1">
      <c r="A40" s="243" t="s">
        <v>578</v>
      </c>
      <c r="B40" s="13" t="s">
        <v>53</v>
      </c>
      <c r="C40" s="13" t="s">
        <v>631</v>
      </c>
      <c r="D40" s="13">
        <v>1</v>
      </c>
      <c r="E40" s="13" t="s">
        <v>632</v>
      </c>
      <c r="F40" s="13" t="s">
        <v>633</v>
      </c>
      <c r="G40" s="13" t="s">
        <v>1205</v>
      </c>
      <c r="H40" s="13">
        <v>2372204814</v>
      </c>
      <c r="I40" s="13" t="s">
        <v>546</v>
      </c>
      <c r="J40" s="13" t="s">
        <v>1206</v>
      </c>
      <c r="K40" s="13" t="s">
        <v>1060</v>
      </c>
      <c r="L40" s="14">
        <v>42614</v>
      </c>
      <c r="M40" s="15"/>
      <c r="N40" s="15"/>
      <c r="O40" s="15"/>
      <c r="P40" s="15"/>
      <c r="Q40" s="15"/>
      <c r="R40" s="237"/>
      <c r="S40" s="15"/>
      <c r="T40" s="15"/>
      <c r="U40" s="15"/>
      <c r="V40" s="15"/>
      <c r="W40" s="15"/>
      <c r="X40" s="237"/>
      <c r="Y40" s="15"/>
      <c r="Z40" s="15"/>
      <c r="AA40" s="15"/>
      <c r="AB40" s="15"/>
      <c r="AC40" s="15"/>
      <c r="AD40" s="237"/>
      <c r="AE40" s="15"/>
      <c r="AF40" s="15"/>
      <c r="AG40" s="15"/>
      <c r="AH40" s="15"/>
      <c r="AI40" s="15"/>
      <c r="AJ40" s="237"/>
      <c r="AK40" s="15" t="s">
        <v>1207</v>
      </c>
      <c r="AM40" s="43"/>
      <c r="AN40" s="98" t="s">
        <v>428</v>
      </c>
      <c r="AO40" s="137"/>
      <c r="AP40" s="137"/>
      <c r="AQ40" s="137"/>
      <c r="AR40" s="137"/>
      <c r="AS40" s="98"/>
      <c r="AT40" s="98"/>
      <c r="AU40" s="186"/>
      <c r="AW40" s="136" t="s">
        <v>527</v>
      </c>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100"/>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101"/>
      <c r="FT40" s="15" t="str">
        <f t="shared" si="0"/>
        <v>コピーが上手くできていません。</v>
      </c>
      <c r="FU40" s="102"/>
    </row>
    <row r="41" spans="1:177" ht="24.95" customHeight="1">
      <c r="A41" s="243" t="s">
        <v>578</v>
      </c>
      <c r="B41" s="13" t="s">
        <v>95</v>
      </c>
      <c r="C41" s="13" t="s">
        <v>634</v>
      </c>
      <c r="D41" s="13">
        <v>1</v>
      </c>
      <c r="E41" s="13" t="s">
        <v>635</v>
      </c>
      <c r="F41" s="13" t="s">
        <v>636</v>
      </c>
      <c r="G41" s="13" t="s">
        <v>1208</v>
      </c>
      <c r="H41" s="13">
        <v>2372204624</v>
      </c>
      <c r="I41" s="13" t="s">
        <v>635</v>
      </c>
      <c r="J41" s="17" t="s">
        <v>636</v>
      </c>
      <c r="K41" s="13" t="s">
        <v>1060</v>
      </c>
      <c r="L41" s="14">
        <v>42461</v>
      </c>
      <c r="M41" s="15"/>
      <c r="N41" s="15"/>
      <c r="O41" s="15"/>
      <c r="P41" s="15"/>
      <c r="Q41" s="15"/>
      <c r="R41" s="237"/>
      <c r="S41" s="15"/>
      <c r="T41" s="15"/>
      <c r="U41" s="15"/>
      <c r="V41" s="15"/>
      <c r="W41" s="15"/>
      <c r="X41" s="237"/>
      <c r="Y41" s="15"/>
      <c r="Z41" s="15"/>
      <c r="AA41" s="15"/>
      <c r="AB41" s="15"/>
      <c r="AC41" s="15"/>
      <c r="AD41" s="237"/>
      <c r="AE41" s="15"/>
      <c r="AF41" s="15"/>
      <c r="AG41" s="15"/>
      <c r="AH41" s="15"/>
      <c r="AI41" s="15"/>
      <c r="AJ41" s="237"/>
      <c r="AK41" s="15" t="s">
        <v>1209</v>
      </c>
      <c r="AM41" s="43"/>
      <c r="AN41" s="98" t="s">
        <v>428</v>
      </c>
      <c r="AO41" s="139"/>
      <c r="AP41" s="98"/>
      <c r="AQ41" s="98"/>
      <c r="AR41" s="98"/>
      <c r="AS41" s="98"/>
      <c r="AT41" s="98"/>
      <c r="AU41" s="163"/>
      <c r="AW41" s="136" t="s">
        <v>527</v>
      </c>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100"/>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101"/>
      <c r="FT41" s="15" t="str">
        <f t="shared" si="0"/>
        <v>コピーが上手くできていません。</v>
      </c>
      <c r="FU41" s="102"/>
    </row>
    <row r="42" spans="1:177" ht="24.95" customHeight="1">
      <c r="A42" s="243" t="s">
        <v>578</v>
      </c>
      <c r="B42" s="13" t="s">
        <v>485</v>
      </c>
      <c r="C42" s="13" t="s">
        <v>637</v>
      </c>
      <c r="D42" s="13">
        <v>1</v>
      </c>
      <c r="E42" s="13" t="s">
        <v>638</v>
      </c>
      <c r="F42" s="13" t="s">
        <v>639</v>
      </c>
      <c r="G42" s="13" t="s">
        <v>1210</v>
      </c>
      <c r="H42" s="13">
        <v>2362290419</v>
      </c>
      <c r="I42" s="13" t="s">
        <v>705</v>
      </c>
      <c r="J42" s="17" t="s">
        <v>1211</v>
      </c>
      <c r="K42" s="13" t="s">
        <v>1063</v>
      </c>
      <c r="L42" s="14">
        <v>42675</v>
      </c>
      <c r="M42" s="15"/>
      <c r="N42" s="15"/>
      <c r="O42" s="15"/>
      <c r="P42" s="15"/>
      <c r="Q42" s="15"/>
      <c r="R42" s="237"/>
      <c r="S42" s="15"/>
      <c r="T42" s="15"/>
      <c r="U42" s="15"/>
      <c r="V42" s="15"/>
      <c r="W42" s="15"/>
      <c r="X42" s="237"/>
      <c r="Y42" s="15"/>
      <c r="Z42" s="15"/>
      <c r="AA42" s="15"/>
      <c r="AB42" s="15"/>
      <c r="AC42" s="15"/>
      <c r="AD42" s="237"/>
      <c r="AE42" s="15"/>
      <c r="AF42" s="15"/>
      <c r="AG42" s="15"/>
      <c r="AH42" s="15"/>
      <c r="AI42" s="15"/>
      <c r="AJ42" s="237"/>
      <c r="AK42" s="15" t="s">
        <v>1212</v>
      </c>
      <c r="AM42" s="43"/>
      <c r="AN42" s="98" t="s">
        <v>428</v>
      </c>
      <c r="AO42" s="137"/>
      <c r="AP42" s="137"/>
      <c r="AQ42" s="137"/>
      <c r="AR42" s="137"/>
      <c r="AS42" s="98"/>
      <c r="AT42" s="98"/>
      <c r="AU42" s="134"/>
      <c r="AW42" s="136" t="s">
        <v>527</v>
      </c>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100"/>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101"/>
      <c r="FT42" s="15" t="str">
        <f t="shared" si="0"/>
        <v>コピーが上手くできていません。</v>
      </c>
      <c r="FU42" s="102"/>
    </row>
    <row r="43" spans="1:177" ht="24.95" customHeight="1">
      <c r="A43" s="243" t="s">
        <v>578</v>
      </c>
      <c r="B43" s="13" t="s">
        <v>34</v>
      </c>
      <c r="C43" s="13" t="s">
        <v>640</v>
      </c>
      <c r="D43" s="13">
        <v>1</v>
      </c>
      <c r="E43" s="13" t="s">
        <v>641</v>
      </c>
      <c r="F43" s="13" t="s">
        <v>521</v>
      </c>
      <c r="G43" s="13" t="s">
        <v>1213</v>
      </c>
      <c r="H43" s="13" t="s">
        <v>1214</v>
      </c>
      <c r="I43" s="13" t="s">
        <v>641</v>
      </c>
      <c r="J43" s="13" t="s">
        <v>521</v>
      </c>
      <c r="K43" s="13" t="s">
        <v>1215</v>
      </c>
      <c r="L43" s="14">
        <v>38473</v>
      </c>
      <c r="M43" s="15"/>
      <c r="N43" s="15"/>
      <c r="O43" s="15"/>
      <c r="P43" s="15"/>
      <c r="Q43" s="15"/>
      <c r="R43" s="237"/>
      <c r="S43" s="15"/>
      <c r="T43" s="15"/>
      <c r="U43" s="15"/>
      <c r="V43" s="15"/>
      <c r="W43" s="15"/>
      <c r="X43" s="237"/>
      <c r="Y43" s="15"/>
      <c r="Z43" s="15"/>
      <c r="AA43" s="15"/>
      <c r="AB43" s="15"/>
      <c r="AC43" s="15"/>
      <c r="AD43" s="237"/>
      <c r="AE43" s="15"/>
      <c r="AF43" s="15"/>
      <c r="AG43" s="15"/>
      <c r="AH43" s="15"/>
      <c r="AI43" s="15"/>
      <c r="AJ43" s="237"/>
      <c r="AK43" s="15" t="s">
        <v>1216</v>
      </c>
      <c r="AM43" s="43"/>
      <c r="AN43" s="98" t="s">
        <v>428</v>
      </c>
      <c r="AO43" s="137"/>
      <c r="AP43" s="137"/>
      <c r="AQ43" s="138"/>
      <c r="AR43" s="137"/>
      <c r="AS43" s="98"/>
      <c r="AT43" s="98"/>
      <c r="AU43" s="186"/>
      <c r="AW43" s="136" t="s">
        <v>527</v>
      </c>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100"/>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101"/>
      <c r="FT43" s="15" t="str">
        <f t="shared" si="0"/>
        <v>コピーが上手くできていません。</v>
      </c>
      <c r="FU43" s="102"/>
    </row>
    <row r="44" spans="1:177" ht="24.95" customHeight="1">
      <c r="A44" s="243" t="s">
        <v>578</v>
      </c>
      <c r="B44" s="13" t="s">
        <v>512</v>
      </c>
      <c r="C44" s="13" t="s">
        <v>642</v>
      </c>
      <c r="D44" s="13">
        <v>1</v>
      </c>
      <c r="E44" s="13" t="s">
        <v>643</v>
      </c>
      <c r="F44" s="13" t="s">
        <v>644</v>
      </c>
      <c r="G44" s="13" t="s">
        <v>1217</v>
      </c>
      <c r="H44" s="13">
        <v>2372206298</v>
      </c>
      <c r="I44" s="13" t="s">
        <v>643</v>
      </c>
      <c r="J44" s="13" t="s">
        <v>644</v>
      </c>
      <c r="K44" s="13" t="s">
        <v>1057</v>
      </c>
      <c r="L44" s="14">
        <v>45017</v>
      </c>
      <c r="M44" s="15"/>
      <c r="N44" s="15"/>
      <c r="O44" s="15"/>
      <c r="P44" s="15"/>
      <c r="Q44" s="15"/>
      <c r="R44" s="237"/>
      <c r="S44" s="15"/>
      <c r="T44" s="15"/>
      <c r="U44" s="15"/>
      <c r="V44" s="15"/>
      <c r="W44" s="15"/>
      <c r="X44" s="237"/>
      <c r="Y44" s="15"/>
      <c r="Z44" s="15"/>
      <c r="AA44" s="15"/>
      <c r="AB44" s="15"/>
      <c r="AC44" s="15"/>
      <c r="AD44" s="237"/>
      <c r="AE44" s="15"/>
      <c r="AF44" s="15"/>
      <c r="AG44" s="15"/>
      <c r="AH44" s="15"/>
      <c r="AI44" s="15"/>
      <c r="AJ44" s="237"/>
      <c r="AK44" s="15" t="s">
        <v>1218</v>
      </c>
      <c r="AM44" s="43"/>
      <c r="AN44" s="98" t="s">
        <v>428</v>
      </c>
      <c r="AO44" s="139"/>
      <c r="AP44" s="98"/>
      <c r="AQ44" s="98"/>
      <c r="AR44" s="98"/>
      <c r="AS44" s="98"/>
      <c r="AT44" s="98"/>
      <c r="AU44" s="163"/>
      <c r="AW44" s="136" t="s">
        <v>527</v>
      </c>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100"/>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101"/>
      <c r="FT44" s="15" t="str">
        <f t="shared" si="0"/>
        <v>コピーが上手くできていません。</v>
      </c>
      <c r="FU44" s="102"/>
    </row>
    <row r="45" spans="1:177" ht="24.95" customHeight="1">
      <c r="A45" s="243" t="s">
        <v>578</v>
      </c>
      <c r="B45" s="13" t="s">
        <v>104</v>
      </c>
      <c r="C45" s="13" t="s">
        <v>645</v>
      </c>
      <c r="D45" s="13">
        <v>1</v>
      </c>
      <c r="E45" s="13" t="s">
        <v>646</v>
      </c>
      <c r="F45" s="13" t="s">
        <v>647</v>
      </c>
      <c r="G45" s="13" t="s">
        <v>1219</v>
      </c>
      <c r="H45" s="13">
        <v>2372205472</v>
      </c>
      <c r="I45" s="13" t="s">
        <v>784</v>
      </c>
      <c r="J45" s="13" t="s">
        <v>1220</v>
      </c>
      <c r="K45" s="13" t="s">
        <v>1057</v>
      </c>
      <c r="L45" s="14">
        <v>43831</v>
      </c>
      <c r="M45" s="15"/>
      <c r="N45" s="15"/>
      <c r="O45" s="15"/>
      <c r="P45" s="15"/>
      <c r="Q45" s="15"/>
      <c r="R45" s="237"/>
      <c r="S45" s="15"/>
      <c r="T45" s="15"/>
      <c r="U45" s="15"/>
      <c r="V45" s="15"/>
      <c r="W45" s="15"/>
      <c r="X45" s="237"/>
      <c r="Y45" s="15"/>
      <c r="Z45" s="15"/>
      <c r="AA45" s="15"/>
      <c r="AB45" s="15"/>
      <c r="AC45" s="15"/>
      <c r="AD45" s="237"/>
      <c r="AE45" s="15"/>
      <c r="AF45" s="15"/>
      <c r="AG45" s="15"/>
      <c r="AH45" s="15"/>
      <c r="AI45" s="15"/>
      <c r="AJ45" s="237"/>
      <c r="AK45" s="15" t="s">
        <v>1221</v>
      </c>
      <c r="AM45" s="43"/>
      <c r="AN45" s="98" t="s">
        <v>428</v>
      </c>
      <c r="AO45" s="137"/>
      <c r="AP45" s="137"/>
      <c r="AQ45" s="137"/>
      <c r="AR45" s="137"/>
      <c r="AS45" s="98"/>
      <c r="AT45" s="98"/>
      <c r="AU45" s="134"/>
      <c r="AW45" s="136" t="s">
        <v>527</v>
      </c>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100"/>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101"/>
      <c r="FT45" s="15" t="str">
        <f t="shared" si="0"/>
        <v>コピーが上手くできていません。</v>
      </c>
      <c r="FU45" s="102"/>
    </row>
    <row r="46" spans="1:177" ht="24.95" customHeight="1">
      <c r="A46" s="243" t="s">
        <v>578</v>
      </c>
      <c r="B46" s="13" t="s">
        <v>80</v>
      </c>
      <c r="C46" s="13" t="s">
        <v>648</v>
      </c>
      <c r="D46" s="13">
        <v>1</v>
      </c>
      <c r="E46" s="13" t="s">
        <v>649</v>
      </c>
      <c r="F46" s="13" t="s">
        <v>650</v>
      </c>
      <c r="G46" s="13" t="s">
        <v>80</v>
      </c>
      <c r="H46" s="13">
        <v>2372202602</v>
      </c>
      <c r="I46" s="13" t="s">
        <v>649</v>
      </c>
      <c r="J46" s="17" t="s">
        <v>1222</v>
      </c>
      <c r="K46" s="13" t="s">
        <v>1146</v>
      </c>
      <c r="L46" s="14">
        <v>39326</v>
      </c>
      <c r="M46" s="15"/>
      <c r="N46" s="15"/>
      <c r="O46" s="15"/>
      <c r="P46" s="15"/>
      <c r="Q46" s="15"/>
      <c r="R46" s="237"/>
      <c r="S46" s="15"/>
      <c r="T46" s="15"/>
      <c r="U46" s="15"/>
      <c r="V46" s="15"/>
      <c r="W46" s="15"/>
      <c r="X46" s="237"/>
      <c r="Y46" s="15"/>
      <c r="Z46" s="15"/>
      <c r="AA46" s="15"/>
      <c r="AB46" s="15"/>
      <c r="AC46" s="15"/>
      <c r="AD46" s="237"/>
      <c r="AE46" s="15"/>
      <c r="AF46" s="15"/>
      <c r="AG46" s="15"/>
      <c r="AH46" s="15"/>
      <c r="AI46" s="15"/>
      <c r="AJ46" s="237"/>
      <c r="AK46" s="15" t="s">
        <v>1223</v>
      </c>
      <c r="AM46" s="43"/>
      <c r="AN46" s="98" t="s">
        <v>428</v>
      </c>
      <c r="AO46" s="139"/>
      <c r="AP46" s="98"/>
      <c r="AQ46" s="98"/>
      <c r="AR46" s="98"/>
      <c r="AS46" s="98"/>
      <c r="AT46" s="98"/>
      <c r="AU46" s="134"/>
      <c r="AW46" s="136" t="s">
        <v>527</v>
      </c>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100"/>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101"/>
      <c r="FT46" s="15" t="str">
        <f t="shared" si="0"/>
        <v>コピーが上手くできていません。</v>
      </c>
      <c r="FU46" s="102"/>
    </row>
    <row r="47" spans="1:177" ht="24.95" customHeight="1">
      <c r="A47" s="243" t="s">
        <v>578</v>
      </c>
      <c r="B47" s="13" t="s">
        <v>651</v>
      </c>
      <c r="C47" s="13" t="s">
        <v>652</v>
      </c>
      <c r="D47" s="13">
        <v>1</v>
      </c>
      <c r="E47" s="13" t="s">
        <v>653</v>
      </c>
      <c r="F47" s="13" t="s">
        <v>654</v>
      </c>
      <c r="G47" s="13" t="s">
        <v>1224</v>
      </c>
      <c r="H47" s="13">
        <v>2372206694</v>
      </c>
      <c r="I47" s="13" t="s">
        <v>1225</v>
      </c>
      <c r="J47" s="17" t="s">
        <v>1226</v>
      </c>
      <c r="K47" s="13" t="s">
        <v>1057</v>
      </c>
      <c r="L47" s="14">
        <v>45717</v>
      </c>
      <c r="M47" s="13"/>
      <c r="N47" s="13"/>
      <c r="O47" s="13"/>
      <c r="P47" s="13"/>
      <c r="Q47" s="13"/>
      <c r="R47" s="238"/>
      <c r="S47" s="15"/>
      <c r="T47" s="15"/>
      <c r="U47" s="15"/>
      <c r="V47" s="15"/>
      <c r="W47" s="15"/>
      <c r="X47" s="237"/>
      <c r="Y47" s="15"/>
      <c r="Z47" s="15"/>
      <c r="AA47" s="15"/>
      <c r="AB47" s="15"/>
      <c r="AC47" s="15"/>
      <c r="AD47" s="237"/>
      <c r="AE47" s="15"/>
      <c r="AF47" s="15"/>
      <c r="AG47" s="15"/>
      <c r="AH47" s="15"/>
      <c r="AI47" s="15"/>
      <c r="AJ47" s="237"/>
      <c r="AK47" s="15" t="s">
        <v>1227</v>
      </c>
      <c r="AM47" s="43"/>
      <c r="AN47" s="98" t="s">
        <v>428</v>
      </c>
      <c r="AO47" s="137"/>
      <c r="AP47" s="137"/>
      <c r="AQ47" s="138"/>
      <c r="AR47" s="137"/>
      <c r="AS47" s="98"/>
      <c r="AT47" s="98"/>
      <c r="AU47" s="134"/>
      <c r="AW47" s="136" t="s">
        <v>527</v>
      </c>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100"/>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101"/>
      <c r="FT47" s="15" t="str">
        <f t="shared" si="0"/>
        <v>コピーが上手くできていません。</v>
      </c>
      <c r="FU47" s="102"/>
    </row>
    <row r="48" spans="1:177" ht="24.95" customHeight="1">
      <c r="A48" s="243" t="s">
        <v>578</v>
      </c>
      <c r="B48" s="13" t="s">
        <v>39</v>
      </c>
      <c r="C48" s="13" t="s">
        <v>655</v>
      </c>
      <c r="D48" s="13">
        <v>1</v>
      </c>
      <c r="E48" s="13" t="s">
        <v>546</v>
      </c>
      <c r="F48" s="13" t="s">
        <v>656</v>
      </c>
      <c r="G48" s="13" t="s">
        <v>1228</v>
      </c>
      <c r="H48" s="13" t="s">
        <v>1229</v>
      </c>
      <c r="I48" s="13" t="s">
        <v>546</v>
      </c>
      <c r="J48" s="13" t="s">
        <v>1230</v>
      </c>
      <c r="K48" s="13" t="s">
        <v>1231</v>
      </c>
      <c r="L48" s="14">
        <v>43374</v>
      </c>
      <c r="M48" s="15"/>
      <c r="N48" s="15"/>
      <c r="O48" s="15"/>
      <c r="P48" s="15"/>
      <c r="Q48" s="15"/>
      <c r="R48" s="238"/>
      <c r="S48" s="15"/>
      <c r="T48" s="15"/>
      <c r="U48" s="15"/>
      <c r="V48" s="15"/>
      <c r="W48" s="15"/>
      <c r="X48" s="238"/>
      <c r="Y48" s="15"/>
      <c r="Z48" s="15"/>
      <c r="AA48" s="15"/>
      <c r="AB48" s="15"/>
      <c r="AC48" s="15"/>
      <c r="AD48" s="237"/>
      <c r="AE48" s="15"/>
      <c r="AF48" s="15"/>
      <c r="AG48" s="15"/>
      <c r="AH48" s="15"/>
      <c r="AI48" s="15"/>
      <c r="AJ48" s="237"/>
      <c r="AK48" s="15" t="s">
        <v>1232</v>
      </c>
      <c r="AM48" s="43"/>
      <c r="AN48" s="98" t="s">
        <v>428</v>
      </c>
      <c r="AO48" s="137"/>
      <c r="AP48" s="137"/>
      <c r="AQ48" s="137"/>
      <c r="AR48" s="137"/>
      <c r="AS48" s="98"/>
      <c r="AT48" s="98"/>
      <c r="AU48" s="163"/>
      <c r="AW48" s="136" t="s">
        <v>527</v>
      </c>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100"/>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101"/>
      <c r="FT48" s="15" t="str">
        <f t="shared" si="0"/>
        <v>コピーが上手くできていません。</v>
      </c>
      <c r="FU48" s="102"/>
    </row>
    <row r="49" spans="1:177" ht="24.95" customHeight="1">
      <c r="A49" s="243" t="s">
        <v>578</v>
      </c>
      <c r="B49" s="13" t="s">
        <v>87</v>
      </c>
      <c r="C49" s="13" t="s">
        <v>657</v>
      </c>
      <c r="D49" s="13">
        <v>2</v>
      </c>
      <c r="E49" s="13" t="s">
        <v>658</v>
      </c>
      <c r="F49" s="13" t="s">
        <v>659</v>
      </c>
      <c r="G49" s="13" t="s">
        <v>1233</v>
      </c>
      <c r="H49" s="13" t="s">
        <v>1234</v>
      </c>
      <c r="I49" s="13" t="s">
        <v>1235</v>
      </c>
      <c r="J49" s="13" t="s">
        <v>1236</v>
      </c>
      <c r="K49" s="13" t="s">
        <v>1120</v>
      </c>
      <c r="L49" s="14">
        <v>42583</v>
      </c>
      <c r="M49" s="15" t="s">
        <v>1237</v>
      </c>
      <c r="N49" s="15">
        <v>2372203808</v>
      </c>
      <c r="O49" s="15" t="s">
        <v>658</v>
      </c>
      <c r="P49" s="15" t="s">
        <v>659</v>
      </c>
      <c r="Q49" s="15" t="s">
        <v>1146</v>
      </c>
      <c r="R49" s="237">
        <v>42583</v>
      </c>
      <c r="S49" s="15"/>
      <c r="T49" s="15"/>
      <c r="U49" s="15"/>
      <c r="V49" s="15"/>
      <c r="W49" s="15"/>
      <c r="X49" s="237"/>
      <c r="Y49" s="15"/>
      <c r="Z49" s="15"/>
      <c r="AA49" s="15"/>
      <c r="AB49" s="15"/>
      <c r="AC49" s="15"/>
      <c r="AD49" s="237"/>
      <c r="AE49" s="15"/>
      <c r="AF49" s="15"/>
      <c r="AG49" s="15"/>
      <c r="AH49" s="15"/>
      <c r="AI49" s="15"/>
      <c r="AJ49" s="237"/>
      <c r="AK49" s="15" t="s">
        <v>1238</v>
      </c>
      <c r="AM49" s="43"/>
      <c r="AN49" s="98" t="s">
        <v>428</v>
      </c>
      <c r="AO49" s="137"/>
      <c r="AP49" s="137"/>
      <c r="AQ49" s="138"/>
      <c r="AR49" s="137"/>
      <c r="AS49" s="98"/>
      <c r="AT49" s="98"/>
      <c r="AU49" s="161"/>
      <c r="AW49" s="136" t="s">
        <v>527</v>
      </c>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100"/>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101"/>
      <c r="FT49" s="15" t="str">
        <f t="shared" si="0"/>
        <v>コピーが上手くできていません。</v>
      </c>
      <c r="FU49" s="102"/>
    </row>
    <row r="50" spans="1:177" ht="24.95" customHeight="1">
      <c r="A50" s="243" t="s">
        <v>578</v>
      </c>
      <c r="B50" s="13" t="s">
        <v>110</v>
      </c>
      <c r="C50" s="13" t="s">
        <v>660</v>
      </c>
      <c r="D50" s="13">
        <v>3</v>
      </c>
      <c r="E50" s="13" t="s">
        <v>661</v>
      </c>
      <c r="F50" s="13" t="s">
        <v>662</v>
      </c>
      <c r="G50" s="13" t="s">
        <v>1239</v>
      </c>
      <c r="H50" s="13">
        <v>2372206009</v>
      </c>
      <c r="I50" s="13" t="s">
        <v>661</v>
      </c>
      <c r="J50" s="13" t="s">
        <v>1240</v>
      </c>
      <c r="K50" s="13" t="s">
        <v>1146</v>
      </c>
      <c r="L50" s="14">
        <v>44562</v>
      </c>
      <c r="M50" s="15" t="s">
        <v>1241</v>
      </c>
      <c r="N50" s="15" t="s">
        <v>1242</v>
      </c>
      <c r="O50" s="15" t="s">
        <v>591</v>
      </c>
      <c r="P50" s="15" t="s">
        <v>1243</v>
      </c>
      <c r="Q50" s="15" t="s">
        <v>1091</v>
      </c>
      <c r="R50" s="237" t="s">
        <v>1244</v>
      </c>
      <c r="S50" s="15" t="s">
        <v>1245</v>
      </c>
      <c r="T50" s="15">
        <v>2372206439</v>
      </c>
      <c r="U50" s="15" t="s">
        <v>1246</v>
      </c>
      <c r="V50" s="15" t="s">
        <v>1247</v>
      </c>
      <c r="W50" s="15" t="s">
        <v>1060</v>
      </c>
      <c r="X50" s="237">
        <v>45170</v>
      </c>
      <c r="Y50" s="15"/>
      <c r="Z50" s="15"/>
      <c r="AA50" s="15"/>
      <c r="AB50" s="15"/>
      <c r="AC50" s="15"/>
      <c r="AD50" s="237"/>
      <c r="AE50" s="15"/>
      <c r="AF50" s="15"/>
      <c r="AG50" s="15"/>
      <c r="AH50" s="15"/>
      <c r="AI50" s="15"/>
      <c r="AJ50" s="237"/>
      <c r="AK50" s="15" t="s">
        <v>1248</v>
      </c>
      <c r="AM50" s="43"/>
      <c r="AN50" s="98" t="s">
        <v>428</v>
      </c>
      <c r="AO50" s="137"/>
      <c r="AP50" s="137"/>
      <c r="AQ50" s="138"/>
      <c r="AR50" s="137"/>
      <c r="AS50" s="98"/>
      <c r="AT50" s="98"/>
      <c r="AU50" s="134"/>
      <c r="AW50" s="136" t="s">
        <v>527</v>
      </c>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100"/>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101"/>
      <c r="FT50" s="15" t="str">
        <f t="shared" si="0"/>
        <v>コピーが上手くできていません。</v>
      </c>
      <c r="FU50" s="102"/>
    </row>
    <row r="51" spans="1:177" ht="24.95" customHeight="1">
      <c r="A51" s="243" t="s">
        <v>578</v>
      </c>
      <c r="B51" s="13" t="s">
        <v>84</v>
      </c>
      <c r="C51" s="13" t="s">
        <v>663</v>
      </c>
      <c r="D51" s="13">
        <v>1</v>
      </c>
      <c r="E51" s="13" t="s">
        <v>649</v>
      </c>
      <c r="F51" s="13" t="s">
        <v>664</v>
      </c>
      <c r="G51" s="13" t="s">
        <v>1249</v>
      </c>
      <c r="H51" s="13">
        <v>2372203436</v>
      </c>
      <c r="I51" s="13" t="s">
        <v>649</v>
      </c>
      <c r="J51" s="13" t="s">
        <v>664</v>
      </c>
      <c r="K51" s="13" t="s">
        <v>1057</v>
      </c>
      <c r="L51" s="14">
        <v>41030</v>
      </c>
      <c r="M51" s="13"/>
      <c r="N51" s="13"/>
      <c r="O51" s="13"/>
      <c r="P51" s="13"/>
      <c r="Q51" s="13"/>
      <c r="R51" s="238"/>
      <c r="S51" s="15"/>
      <c r="T51" s="15"/>
      <c r="U51" s="15"/>
      <c r="V51" s="15"/>
      <c r="W51" s="15"/>
      <c r="X51" s="237"/>
      <c r="Y51" s="15"/>
      <c r="Z51" s="15"/>
      <c r="AA51" s="15"/>
      <c r="AB51" s="15"/>
      <c r="AC51" s="15"/>
      <c r="AD51" s="237"/>
      <c r="AE51" s="15"/>
      <c r="AF51" s="15"/>
      <c r="AG51" s="15"/>
      <c r="AH51" s="15"/>
      <c r="AI51" s="15"/>
      <c r="AJ51" s="237"/>
      <c r="AK51" s="15" t="s">
        <v>1250</v>
      </c>
      <c r="AM51" s="43"/>
      <c r="AN51" s="98" t="s">
        <v>428</v>
      </c>
      <c r="AO51" s="137"/>
      <c r="AP51" s="137"/>
      <c r="AQ51" s="138"/>
      <c r="AR51" s="138"/>
      <c r="AS51" s="98"/>
      <c r="AT51" s="98"/>
      <c r="AU51" s="134"/>
      <c r="AW51" s="136" t="s">
        <v>527</v>
      </c>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100"/>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101"/>
      <c r="FT51" s="15" t="str">
        <f t="shared" si="0"/>
        <v>コピーが上手くできていません。</v>
      </c>
      <c r="FU51" s="102"/>
    </row>
    <row r="52" spans="1:177" ht="24.95" customHeight="1">
      <c r="A52" s="243" t="s">
        <v>578</v>
      </c>
      <c r="B52" s="13" t="s">
        <v>92</v>
      </c>
      <c r="C52" s="13" t="s">
        <v>665</v>
      </c>
      <c r="D52" s="13">
        <v>1</v>
      </c>
      <c r="E52" s="13" t="s">
        <v>666</v>
      </c>
      <c r="F52" s="13" t="s">
        <v>667</v>
      </c>
      <c r="G52" s="13" t="s">
        <v>1251</v>
      </c>
      <c r="H52" s="13">
        <v>2372204236</v>
      </c>
      <c r="I52" s="13" t="s">
        <v>1252</v>
      </c>
      <c r="J52" s="13" t="s">
        <v>1253</v>
      </c>
      <c r="K52" s="13" t="s">
        <v>1057</v>
      </c>
      <c r="L52" s="14">
        <v>41944</v>
      </c>
      <c r="M52" s="15"/>
      <c r="N52" s="15"/>
      <c r="O52" s="15"/>
      <c r="P52" s="15"/>
      <c r="Q52" s="15"/>
      <c r="R52" s="237"/>
      <c r="S52" s="15"/>
      <c r="T52" s="15"/>
      <c r="U52" s="15"/>
      <c r="V52" s="15"/>
      <c r="W52" s="15"/>
      <c r="X52" s="237"/>
      <c r="Y52" s="15"/>
      <c r="Z52" s="15"/>
      <c r="AA52" s="15"/>
      <c r="AB52" s="15"/>
      <c r="AC52" s="15"/>
      <c r="AD52" s="237"/>
      <c r="AE52" s="15"/>
      <c r="AF52" s="15"/>
      <c r="AG52" s="15"/>
      <c r="AH52" s="15"/>
      <c r="AI52" s="15"/>
      <c r="AJ52" s="237"/>
      <c r="AK52" s="15" t="s">
        <v>1254</v>
      </c>
      <c r="AM52" s="43"/>
      <c r="AN52" s="98" t="s">
        <v>428</v>
      </c>
      <c r="AO52" s="137"/>
      <c r="AP52" s="137"/>
      <c r="AQ52" s="138"/>
      <c r="AR52" s="138"/>
      <c r="AS52" s="98"/>
      <c r="AT52" s="98"/>
      <c r="AU52" s="134"/>
      <c r="AW52" s="136" t="s">
        <v>527</v>
      </c>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100"/>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101"/>
      <c r="FT52" s="15" t="str">
        <f t="shared" si="0"/>
        <v>コピーが上手くできていません。</v>
      </c>
      <c r="FU52" s="102"/>
    </row>
    <row r="53" spans="1:177" ht="24.95" customHeight="1">
      <c r="A53" s="243" t="s">
        <v>578</v>
      </c>
      <c r="B53" s="13" t="s">
        <v>41</v>
      </c>
      <c r="C53" s="13" t="s">
        <v>668</v>
      </c>
      <c r="D53" s="13">
        <v>2</v>
      </c>
      <c r="E53" s="13" t="s">
        <v>610</v>
      </c>
      <c r="F53" s="13" t="s">
        <v>669</v>
      </c>
      <c r="G53" s="13" t="s">
        <v>1255</v>
      </c>
      <c r="H53" s="13">
        <v>2372205779</v>
      </c>
      <c r="I53" s="13" t="s">
        <v>546</v>
      </c>
      <c r="J53" s="13" t="s">
        <v>1256</v>
      </c>
      <c r="K53" s="13" t="s">
        <v>1057</v>
      </c>
      <c r="L53" s="14">
        <v>44256</v>
      </c>
      <c r="M53" s="15" t="s">
        <v>1257</v>
      </c>
      <c r="N53" s="15">
        <v>2362290591</v>
      </c>
      <c r="O53" s="15" t="s">
        <v>610</v>
      </c>
      <c r="P53" s="15" t="s">
        <v>669</v>
      </c>
      <c r="Q53" s="15" t="s">
        <v>1063</v>
      </c>
      <c r="R53" s="237">
        <v>43647</v>
      </c>
      <c r="S53" s="15"/>
      <c r="T53" s="15"/>
      <c r="U53" s="15"/>
      <c r="V53" s="15"/>
      <c r="W53" s="15"/>
      <c r="X53" s="237"/>
      <c r="Y53" s="15"/>
      <c r="Z53" s="15"/>
      <c r="AA53" s="15"/>
      <c r="AB53" s="15"/>
      <c r="AC53" s="15"/>
      <c r="AD53" s="237"/>
      <c r="AE53" s="15"/>
      <c r="AF53" s="15"/>
      <c r="AG53" s="15"/>
      <c r="AH53" s="15"/>
      <c r="AI53" s="15"/>
      <c r="AJ53" s="237"/>
      <c r="AK53" s="15" t="s">
        <v>1258</v>
      </c>
      <c r="AM53" s="43"/>
      <c r="AN53" s="98" t="s">
        <v>428</v>
      </c>
      <c r="AO53" s="137"/>
      <c r="AP53" s="137"/>
      <c r="AQ53" s="138"/>
      <c r="AR53" s="138"/>
      <c r="AS53" s="98"/>
      <c r="AT53" s="98"/>
      <c r="AU53" s="181"/>
      <c r="AW53" s="136" t="s">
        <v>527</v>
      </c>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100"/>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101"/>
      <c r="FT53" s="15" t="str">
        <f t="shared" ref="FT53" si="1">IF(OR(ISBLANK(AW53),ISBLANK(AY53),ISBLANK(BA53),ISBLANK(BC53),ISBLANK(BD53),ISBLANK(BE53),ISBLANK(BG53),ISBLANK(BI53),ISBLANK(BJ53),ISBLANK(CI53),ISBLANK(CJ53),ISBLANK(CU53),ISBLANK(CV53),ISBLANK(CX53),ISBLANK(CZ53),ISBLANK(DA53),ISBLANK(DB53),ISBLANK(DD53),ISBLANK(DF53),ISBLANK(DG53),ISBLANK(DH53),ISBLANK(DI53),ISBLANK(DK53),ISBLANK(DM53),ISBLANK(DN53),ISBLANK(DO53),ISBLANK(FH53),ISBLANK(FS53)),"コピーが上手くできていません。",IF(B53=AW53,"問題なし","貼り付ける法人が間違っています。"))</f>
        <v>コピーが上手くできていません。</v>
      </c>
      <c r="FU53" s="102"/>
    </row>
    <row r="54" spans="1:177" ht="24.95" customHeight="1">
      <c r="A54" s="243" t="s">
        <v>578</v>
      </c>
      <c r="B54" s="13" t="s">
        <v>510</v>
      </c>
      <c r="C54" s="13" t="s">
        <v>670</v>
      </c>
      <c r="D54" s="13">
        <v>1</v>
      </c>
      <c r="E54" s="13" t="s">
        <v>671</v>
      </c>
      <c r="F54" s="13" t="s">
        <v>672</v>
      </c>
      <c r="G54" s="13" t="s">
        <v>1259</v>
      </c>
      <c r="H54" s="13">
        <v>2372205670</v>
      </c>
      <c r="I54" s="13" t="s">
        <v>671</v>
      </c>
      <c r="J54" s="13" t="s">
        <v>672</v>
      </c>
      <c r="K54" s="13" t="s">
        <v>1057</v>
      </c>
      <c r="L54" s="14">
        <v>44105</v>
      </c>
      <c r="M54" s="15"/>
      <c r="N54" s="15"/>
      <c r="O54" s="15"/>
      <c r="P54" s="15"/>
      <c r="Q54" s="15"/>
      <c r="R54" s="237"/>
      <c r="S54" s="15"/>
      <c r="T54" s="15"/>
      <c r="U54" s="15"/>
      <c r="V54" s="15"/>
      <c r="W54" s="15"/>
      <c r="X54" s="237"/>
      <c r="Y54" s="15"/>
      <c r="Z54" s="15"/>
      <c r="AA54" s="15"/>
      <c r="AB54" s="15"/>
      <c r="AC54" s="15"/>
      <c r="AD54" s="237"/>
      <c r="AE54" s="15"/>
      <c r="AF54" s="15"/>
      <c r="AG54" s="15"/>
      <c r="AH54" s="15"/>
      <c r="AI54" s="15"/>
      <c r="AJ54" s="237"/>
      <c r="AK54" s="15" t="s">
        <v>1260</v>
      </c>
      <c r="AM54" s="43"/>
      <c r="AN54" s="98" t="s">
        <v>428</v>
      </c>
      <c r="AO54" s="137"/>
      <c r="AP54" s="137"/>
      <c r="AQ54" s="138"/>
      <c r="AR54" s="137"/>
      <c r="AS54" s="98"/>
      <c r="AT54" s="98"/>
      <c r="AU54" s="134"/>
      <c r="AW54" s="136" t="s">
        <v>527</v>
      </c>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100"/>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101"/>
      <c r="FT54" s="15" t="str">
        <f t="shared" si="0"/>
        <v>コピーが上手くできていません。</v>
      </c>
      <c r="FU54" s="102"/>
    </row>
    <row r="55" spans="1:177" ht="24.95" customHeight="1">
      <c r="A55" s="243" t="s">
        <v>578</v>
      </c>
      <c r="B55" s="13" t="s">
        <v>497</v>
      </c>
      <c r="C55" s="13" t="s">
        <v>673</v>
      </c>
      <c r="D55" s="13">
        <v>1</v>
      </c>
      <c r="E55" s="13" t="s">
        <v>674</v>
      </c>
      <c r="F55" s="13" t="s">
        <v>675</v>
      </c>
      <c r="G55" s="13" t="s">
        <v>1261</v>
      </c>
      <c r="H55" s="13" t="s">
        <v>1262</v>
      </c>
      <c r="I55" s="13" t="s">
        <v>674</v>
      </c>
      <c r="J55" s="13" t="s">
        <v>1263</v>
      </c>
      <c r="K55" s="13" t="s">
        <v>1091</v>
      </c>
      <c r="L55" s="14" t="s">
        <v>1264</v>
      </c>
      <c r="M55" s="15"/>
      <c r="N55" s="15"/>
      <c r="O55" s="15"/>
      <c r="P55" s="15"/>
      <c r="Q55" s="15"/>
      <c r="R55" s="237"/>
      <c r="S55" s="15"/>
      <c r="T55" s="15"/>
      <c r="U55" s="15"/>
      <c r="V55" s="15"/>
      <c r="W55" s="15"/>
      <c r="X55" s="237"/>
      <c r="Y55" s="15"/>
      <c r="Z55" s="15"/>
      <c r="AA55" s="15"/>
      <c r="AB55" s="15"/>
      <c r="AC55" s="15"/>
      <c r="AD55" s="237"/>
      <c r="AE55" s="15"/>
      <c r="AF55" s="15"/>
      <c r="AG55" s="15"/>
      <c r="AH55" s="15"/>
      <c r="AI55" s="15"/>
      <c r="AJ55" s="237"/>
      <c r="AK55" s="15" t="s">
        <v>1265</v>
      </c>
      <c r="AM55" s="43"/>
      <c r="AN55" s="98" t="s">
        <v>428</v>
      </c>
      <c r="AO55" s="139"/>
      <c r="AP55" s="98"/>
      <c r="AQ55" s="98"/>
      <c r="AR55" s="98"/>
      <c r="AS55" s="98"/>
      <c r="AT55" s="98"/>
      <c r="AU55" s="163"/>
      <c r="AW55" s="136" t="s">
        <v>527</v>
      </c>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100"/>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101"/>
      <c r="FT55" s="15" t="str">
        <f t="shared" si="0"/>
        <v>コピーが上手くできていません。</v>
      </c>
      <c r="FU55" s="102"/>
    </row>
    <row r="56" spans="1:177" ht="24.95" customHeight="1">
      <c r="A56" s="243" t="s">
        <v>578</v>
      </c>
      <c r="B56" s="13" t="s">
        <v>499</v>
      </c>
      <c r="C56" s="13" t="s">
        <v>676</v>
      </c>
      <c r="D56" s="13">
        <v>1</v>
      </c>
      <c r="E56" s="13" t="s">
        <v>546</v>
      </c>
      <c r="F56" s="13" t="s">
        <v>677</v>
      </c>
      <c r="G56" s="13" t="s">
        <v>1266</v>
      </c>
      <c r="H56" s="13">
        <v>2362290641</v>
      </c>
      <c r="I56" s="13" t="s">
        <v>1002</v>
      </c>
      <c r="J56" s="13" t="s">
        <v>1267</v>
      </c>
      <c r="K56" s="13" t="s">
        <v>1063</v>
      </c>
      <c r="L56" s="14">
        <v>43831</v>
      </c>
      <c r="M56" s="15"/>
      <c r="N56" s="15"/>
      <c r="O56" s="15"/>
      <c r="P56" s="15"/>
      <c r="Q56" s="15"/>
      <c r="R56" s="237"/>
      <c r="S56" s="15"/>
      <c r="T56" s="15"/>
      <c r="U56" s="15"/>
      <c r="V56" s="15"/>
      <c r="W56" s="15"/>
      <c r="X56" s="237"/>
      <c r="Y56" s="15"/>
      <c r="Z56" s="15"/>
      <c r="AA56" s="15"/>
      <c r="AB56" s="15"/>
      <c r="AC56" s="15"/>
      <c r="AD56" s="237"/>
      <c r="AE56" s="15"/>
      <c r="AF56" s="15"/>
      <c r="AG56" s="15"/>
      <c r="AH56" s="15"/>
      <c r="AI56" s="15"/>
      <c r="AJ56" s="237"/>
      <c r="AK56" s="15" t="s">
        <v>1268</v>
      </c>
      <c r="AM56" s="43"/>
      <c r="AN56" s="98" t="s">
        <v>428</v>
      </c>
      <c r="AO56" s="139"/>
      <c r="AP56" s="98"/>
      <c r="AQ56" s="98"/>
      <c r="AR56" s="98"/>
      <c r="AS56" s="98"/>
      <c r="AT56" s="98"/>
      <c r="AU56" s="134"/>
      <c r="AW56" s="136" t="s">
        <v>527</v>
      </c>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100"/>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101"/>
      <c r="FT56" s="15" t="str">
        <f t="shared" si="0"/>
        <v>コピーが上手くできていません。</v>
      </c>
      <c r="FU56" s="102"/>
    </row>
    <row r="57" spans="1:177" ht="24.95" customHeight="1">
      <c r="A57" s="243" t="s">
        <v>578</v>
      </c>
      <c r="B57" s="13" t="s">
        <v>678</v>
      </c>
      <c r="C57" s="13" t="s">
        <v>679</v>
      </c>
      <c r="D57" s="13">
        <v>1</v>
      </c>
      <c r="E57" s="13" t="s">
        <v>680</v>
      </c>
      <c r="F57" s="13" t="s">
        <v>681</v>
      </c>
      <c r="G57" s="13" t="s">
        <v>1269</v>
      </c>
      <c r="H57" s="13">
        <v>2362291086</v>
      </c>
      <c r="I57" s="13" t="s">
        <v>600</v>
      </c>
      <c r="J57" s="13" t="s">
        <v>1270</v>
      </c>
      <c r="K57" s="13" t="s">
        <v>1063</v>
      </c>
      <c r="L57" s="14">
        <v>45627</v>
      </c>
      <c r="M57" s="15"/>
      <c r="N57" s="15"/>
      <c r="O57" s="15"/>
      <c r="P57" s="15"/>
      <c r="Q57" s="15"/>
      <c r="R57" s="237"/>
      <c r="S57" s="15"/>
      <c r="T57" s="15"/>
      <c r="U57" s="15"/>
      <c r="V57" s="15"/>
      <c r="W57" s="15"/>
      <c r="X57" s="237"/>
      <c r="Y57" s="15"/>
      <c r="Z57" s="15"/>
      <c r="AA57" s="15"/>
      <c r="AB57" s="15"/>
      <c r="AC57" s="15"/>
      <c r="AD57" s="237"/>
      <c r="AE57" s="15"/>
      <c r="AF57" s="15"/>
      <c r="AG57" s="15"/>
      <c r="AH57" s="15"/>
      <c r="AI57" s="15"/>
      <c r="AJ57" s="237"/>
      <c r="AK57" s="15" t="s">
        <v>1271</v>
      </c>
      <c r="AM57" s="43"/>
      <c r="AN57" s="98" t="s">
        <v>428</v>
      </c>
      <c r="AO57" s="137"/>
      <c r="AP57" s="137"/>
      <c r="AQ57" s="137"/>
      <c r="AR57" s="137"/>
      <c r="AS57" s="98"/>
      <c r="AT57" s="98"/>
      <c r="AU57" s="134"/>
      <c r="AW57" s="136" t="s">
        <v>527</v>
      </c>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100"/>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101"/>
      <c r="FT57" s="15" t="str">
        <f t="shared" si="0"/>
        <v>コピーが上手くできていません。</v>
      </c>
      <c r="FU57" s="102"/>
    </row>
    <row r="58" spans="1:177" ht="24.95" customHeight="1">
      <c r="A58" s="243" t="s">
        <v>578</v>
      </c>
      <c r="B58" s="13" t="s">
        <v>682</v>
      </c>
      <c r="C58" s="13" t="s">
        <v>683</v>
      </c>
      <c r="D58" s="13">
        <v>1</v>
      </c>
      <c r="E58" s="13" t="s">
        <v>684</v>
      </c>
      <c r="F58" s="13" t="s">
        <v>685</v>
      </c>
      <c r="G58" s="13" t="s">
        <v>1272</v>
      </c>
      <c r="H58" s="13" t="s">
        <v>1273</v>
      </c>
      <c r="I58" s="13" t="s">
        <v>1274</v>
      </c>
      <c r="J58" s="17" t="s">
        <v>1275</v>
      </c>
      <c r="K58" s="13" t="s">
        <v>1091</v>
      </c>
      <c r="L58" s="14">
        <v>45352</v>
      </c>
      <c r="M58" s="15"/>
      <c r="N58" s="15"/>
      <c r="O58" s="15"/>
      <c r="P58" s="15"/>
      <c r="Q58" s="15"/>
      <c r="R58" s="237"/>
      <c r="S58" s="15"/>
      <c r="T58" s="15"/>
      <c r="U58" s="15"/>
      <c r="V58" s="15"/>
      <c r="W58" s="15"/>
      <c r="X58" s="237"/>
      <c r="Y58" s="15"/>
      <c r="Z58" s="15"/>
      <c r="AA58" s="15"/>
      <c r="AB58" s="15"/>
      <c r="AC58" s="15"/>
      <c r="AD58" s="237"/>
      <c r="AE58" s="15"/>
      <c r="AF58" s="15"/>
      <c r="AG58" s="15"/>
      <c r="AH58" s="15"/>
      <c r="AI58" s="15"/>
      <c r="AJ58" s="237"/>
      <c r="AK58" s="15" t="s">
        <v>1276</v>
      </c>
      <c r="AM58" s="43"/>
      <c r="AN58" s="98" t="s">
        <v>428</v>
      </c>
      <c r="AO58" s="137"/>
      <c r="AP58" s="137"/>
      <c r="AQ58" s="138"/>
      <c r="AR58" s="138"/>
      <c r="AS58" s="98"/>
      <c r="AT58" s="98"/>
      <c r="AU58" s="134"/>
      <c r="AW58" s="136" t="s">
        <v>527</v>
      </c>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100"/>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101"/>
      <c r="FT58" s="15" t="str">
        <f t="shared" si="0"/>
        <v>コピーが上手くできていません。</v>
      </c>
      <c r="FU58" s="102"/>
    </row>
    <row r="59" spans="1:177" ht="24.95" customHeight="1">
      <c r="A59" s="243" t="s">
        <v>578</v>
      </c>
      <c r="B59" s="13" t="s">
        <v>21</v>
      </c>
      <c r="C59" s="13" t="s">
        <v>686</v>
      </c>
      <c r="D59" s="13">
        <v>1</v>
      </c>
      <c r="E59" s="13" t="s">
        <v>687</v>
      </c>
      <c r="F59" s="13" t="s">
        <v>688</v>
      </c>
      <c r="G59" s="13" t="s">
        <v>1277</v>
      </c>
      <c r="H59" s="13">
        <v>2362290146</v>
      </c>
      <c r="I59" s="13" t="s">
        <v>687</v>
      </c>
      <c r="J59" s="13" t="s">
        <v>688</v>
      </c>
      <c r="K59" s="13" t="s">
        <v>1063</v>
      </c>
      <c r="L59" s="14">
        <v>40725</v>
      </c>
      <c r="M59" s="15"/>
      <c r="N59" s="15"/>
      <c r="O59" s="15"/>
      <c r="P59" s="15"/>
      <c r="Q59" s="15"/>
      <c r="R59" s="237"/>
      <c r="S59" s="15"/>
      <c r="T59" s="15"/>
      <c r="U59" s="15"/>
      <c r="V59" s="15"/>
      <c r="W59" s="15"/>
      <c r="X59" s="237"/>
      <c r="Y59" s="15"/>
      <c r="Z59" s="15"/>
      <c r="AA59" s="15"/>
      <c r="AB59" s="15"/>
      <c r="AC59" s="15"/>
      <c r="AD59" s="237"/>
      <c r="AE59" s="15"/>
      <c r="AF59" s="15"/>
      <c r="AG59" s="15"/>
      <c r="AH59" s="15"/>
      <c r="AI59" s="15"/>
      <c r="AJ59" s="237"/>
      <c r="AK59" s="15" t="s">
        <v>1278</v>
      </c>
      <c r="AM59" s="43"/>
      <c r="AN59" s="98" t="s">
        <v>428</v>
      </c>
      <c r="AO59" s="137"/>
      <c r="AP59" s="137"/>
      <c r="AQ59" s="138"/>
      <c r="AR59" s="138"/>
      <c r="AS59" s="98"/>
      <c r="AT59" s="98"/>
      <c r="AU59" s="134"/>
      <c r="AW59" s="136" t="s">
        <v>527</v>
      </c>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100"/>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101"/>
      <c r="FT59" s="15" t="str">
        <f t="shared" si="0"/>
        <v>コピーが上手くできていません。</v>
      </c>
      <c r="FU59" s="102"/>
    </row>
    <row r="60" spans="1:177" ht="24.95" customHeight="1">
      <c r="A60" s="243" t="s">
        <v>578</v>
      </c>
      <c r="B60" s="13" t="s">
        <v>483</v>
      </c>
      <c r="C60" s="13" t="s">
        <v>689</v>
      </c>
      <c r="D60" s="13">
        <v>1</v>
      </c>
      <c r="E60" s="13" t="s">
        <v>690</v>
      </c>
      <c r="F60" s="13" t="s">
        <v>691</v>
      </c>
      <c r="G60" s="13" t="s">
        <v>1279</v>
      </c>
      <c r="H60" s="13">
        <v>2372205605</v>
      </c>
      <c r="I60" s="13" t="s">
        <v>701</v>
      </c>
      <c r="J60" s="13" t="s">
        <v>1280</v>
      </c>
      <c r="K60" s="13" t="s">
        <v>1057</v>
      </c>
      <c r="L60" s="14">
        <v>43983</v>
      </c>
      <c r="M60" s="15"/>
      <c r="N60" s="15"/>
      <c r="O60" s="15"/>
      <c r="P60" s="15"/>
      <c r="Q60" s="15"/>
      <c r="R60" s="237"/>
      <c r="S60" s="15"/>
      <c r="T60" s="15"/>
      <c r="U60" s="15"/>
      <c r="V60" s="15"/>
      <c r="W60" s="15"/>
      <c r="X60" s="237"/>
      <c r="Y60" s="15"/>
      <c r="Z60" s="15"/>
      <c r="AA60" s="15"/>
      <c r="AB60" s="15"/>
      <c r="AC60" s="15"/>
      <c r="AD60" s="237"/>
      <c r="AE60" s="15"/>
      <c r="AF60" s="15"/>
      <c r="AG60" s="15"/>
      <c r="AH60" s="15"/>
      <c r="AI60" s="15"/>
      <c r="AJ60" s="237"/>
      <c r="AK60" s="15" t="s">
        <v>1281</v>
      </c>
      <c r="AM60" s="43"/>
      <c r="AN60" s="98" t="s">
        <v>428</v>
      </c>
      <c r="AO60" s="137"/>
      <c r="AP60" s="137"/>
      <c r="AQ60" s="137"/>
      <c r="AR60" s="137"/>
      <c r="AS60" s="98"/>
      <c r="AT60" s="98"/>
      <c r="AU60" s="134"/>
      <c r="AW60" s="136" t="s">
        <v>527</v>
      </c>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100"/>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101"/>
      <c r="FT60" s="15" t="str">
        <f t="shared" si="0"/>
        <v>コピーが上手くできていません。</v>
      </c>
      <c r="FU60" s="102"/>
    </row>
    <row r="61" spans="1:177" ht="24.95" customHeight="1">
      <c r="A61" s="243" t="s">
        <v>578</v>
      </c>
      <c r="B61" s="13" t="s">
        <v>465</v>
      </c>
      <c r="C61" s="13" t="s">
        <v>692</v>
      </c>
      <c r="D61" s="13">
        <v>1</v>
      </c>
      <c r="E61" s="13" t="s">
        <v>693</v>
      </c>
      <c r="F61" s="13" t="s">
        <v>694</v>
      </c>
      <c r="G61" s="13" t="s">
        <v>1282</v>
      </c>
      <c r="H61" s="13">
        <v>2372203642</v>
      </c>
      <c r="I61" s="13" t="s">
        <v>693</v>
      </c>
      <c r="J61" s="13" t="s">
        <v>694</v>
      </c>
      <c r="K61" s="13" t="s">
        <v>1057</v>
      </c>
      <c r="L61" s="14">
        <v>41244</v>
      </c>
      <c r="M61" s="15"/>
      <c r="N61" s="15"/>
      <c r="O61" s="15"/>
      <c r="P61" s="15"/>
      <c r="Q61" s="15"/>
      <c r="R61" s="237"/>
      <c r="S61" s="15"/>
      <c r="T61" s="15"/>
      <c r="U61" s="15"/>
      <c r="V61" s="15"/>
      <c r="W61" s="15"/>
      <c r="X61" s="237"/>
      <c r="Y61" s="15"/>
      <c r="Z61" s="15"/>
      <c r="AA61" s="15"/>
      <c r="AB61" s="15"/>
      <c r="AC61" s="15"/>
      <c r="AD61" s="237"/>
      <c r="AE61" s="15"/>
      <c r="AF61" s="15"/>
      <c r="AG61" s="15"/>
      <c r="AH61" s="15"/>
      <c r="AI61" s="15"/>
      <c r="AJ61" s="237"/>
      <c r="AK61" s="15" t="s">
        <v>1283</v>
      </c>
      <c r="AM61" s="43"/>
      <c r="AN61" s="98" t="s">
        <v>428</v>
      </c>
      <c r="AO61" s="137"/>
      <c r="AP61" s="137"/>
      <c r="AQ61" s="137"/>
      <c r="AR61" s="137"/>
      <c r="AS61" s="98"/>
      <c r="AT61" s="98"/>
      <c r="AU61" s="194"/>
      <c r="AW61" s="136" t="s">
        <v>527</v>
      </c>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100"/>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101"/>
      <c r="FT61" s="15" t="str">
        <f t="shared" ref="FT61" si="2">IF(OR(ISBLANK(AW61),ISBLANK(AY61),ISBLANK(BA61),ISBLANK(BC61),ISBLANK(BD61),ISBLANK(BE61),ISBLANK(BG61),ISBLANK(BI61),ISBLANK(BJ61),ISBLANK(CI61),ISBLANK(CJ61),ISBLANK(CU61),ISBLANK(CV61),ISBLANK(CX61),ISBLANK(CZ61),ISBLANK(DA61),ISBLANK(DB61),ISBLANK(DD61),ISBLANK(DF61),ISBLANK(DG61),ISBLANK(DH61),ISBLANK(DI61),ISBLANK(DK61),ISBLANK(DM61),ISBLANK(DN61),ISBLANK(DO61),ISBLANK(FH61),ISBLANK(FS61)),"コピーが上手くできていません。",IF(B61=AW61,"問題なし","貼り付ける法人が間違っています。"))</f>
        <v>コピーが上手くできていません。</v>
      </c>
      <c r="FU61" s="102"/>
    </row>
    <row r="62" spans="1:177" ht="24.95" customHeight="1">
      <c r="A62" s="243" t="s">
        <v>578</v>
      </c>
      <c r="B62" s="13" t="s">
        <v>509</v>
      </c>
      <c r="C62" s="13" t="s">
        <v>695</v>
      </c>
      <c r="D62" s="13">
        <v>1</v>
      </c>
      <c r="E62" s="13" t="s">
        <v>696</v>
      </c>
      <c r="F62" s="13" t="s">
        <v>517</v>
      </c>
      <c r="G62" s="13" t="s">
        <v>1284</v>
      </c>
      <c r="H62" s="13">
        <v>2372205514</v>
      </c>
      <c r="I62" s="13" t="s">
        <v>1285</v>
      </c>
      <c r="J62" s="13" t="s">
        <v>1286</v>
      </c>
      <c r="K62" s="13" t="s">
        <v>1057</v>
      </c>
      <c r="L62" s="14">
        <v>43891</v>
      </c>
      <c r="M62" s="15"/>
      <c r="N62" s="15"/>
      <c r="O62" s="15"/>
      <c r="P62" s="15"/>
      <c r="Q62" s="15"/>
      <c r="R62" s="237"/>
      <c r="S62" s="15"/>
      <c r="T62" s="15"/>
      <c r="U62" s="15"/>
      <c r="V62" s="15"/>
      <c r="W62" s="15"/>
      <c r="X62" s="237"/>
      <c r="Y62" s="15"/>
      <c r="Z62" s="15"/>
      <c r="AA62" s="15"/>
      <c r="AB62" s="15"/>
      <c r="AC62" s="15"/>
      <c r="AD62" s="237"/>
      <c r="AE62" s="15"/>
      <c r="AF62" s="15"/>
      <c r="AG62" s="15"/>
      <c r="AH62" s="15"/>
      <c r="AI62" s="15"/>
      <c r="AJ62" s="237"/>
      <c r="AK62" s="15" t="s">
        <v>1287</v>
      </c>
      <c r="AM62" s="43"/>
      <c r="AN62" s="98" t="s">
        <v>428</v>
      </c>
      <c r="AO62" s="137"/>
      <c r="AP62" s="137"/>
      <c r="AQ62" s="138"/>
      <c r="AR62" s="138"/>
      <c r="AS62" s="98"/>
      <c r="AT62" s="98"/>
      <c r="AU62" s="134"/>
      <c r="AW62" s="136" t="s">
        <v>527</v>
      </c>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100"/>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101"/>
      <c r="FT62" s="15" t="str">
        <f t="shared" si="0"/>
        <v>コピーが上手くできていません。</v>
      </c>
      <c r="FU62" s="102"/>
    </row>
    <row r="63" spans="1:177" ht="24.95" customHeight="1">
      <c r="A63" s="243" t="s">
        <v>578</v>
      </c>
      <c r="B63" s="13" t="s">
        <v>503</v>
      </c>
      <c r="C63" s="13" t="s">
        <v>697</v>
      </c>
      <c r="D63" s="13">
        <v>1</v>
      </c>
      <c r="E63" s="13" t="s">
        <v>698</v>
      </c>
      <c r="F63" s="13" t="s">
        <v>699</v>
      </c>
      <c r="G63" s="13" t="s">
        <v>1288</v>
      </c>
      <c r="H63" s="13">
        <v>2362290955</v>
      </c>
      <c r="I63" s="13" t="s">
        <v>1289</v>
      </c>
      <c r="J63" s="13" t="s">
        <v>1290</v>
      </c>
      <c r="K63" s="13" t="s">
        <v>1063</v>
      </c>
      <c r="L63" s="14">
        <v>45261</v>
      </c>
      <c r="M63" s="15"/>
      <c r="N63" s="15"/>
      <c r="O63" s="15"/>
      <c r="P63" s="15"/>
      <c r="Q63" s="15"/>
      <c r="R63" s="237"/>
      <c r="S63" s="15"/>
      <c r="T63" s="15"/>
      <c r="U63" s="15"/>
      <c r="V63" s="15"/>
      <c r="W63" s="15"/>
      <c r="X63" s="237"/>
      <c r="Y63" s="15"/>
      <c r="Z63" s="15"/>
      <c r="AA63" s="15"/>
      <c r="AB63" s="15"/>
      <c r="AC63" s="15"/>
      <c r="AD63" s="237"/>
      <c r="AE63" s="15"/>
      <c r="AF63" s="15"/>
      <c r="AG63" s="15"/>
      <c r="AH63" s="15"/>
      <c r="AI63" s="15"/>
      <c r="AJ63" s="237"/>
      <c r="AK63" s="15" t="s">
        <v>1291</v>
      </c>
      <c r="AM63" s="43"/>
      <c r="AN63" s="98" t="s">
        <v>428</v>
      </c>
      <c r="AO63" s="137"/>
      <c r="AP63" s="137"/>
      <c r="AQ63" s="138"/>
      <c r="AR63" s="138"/>
      <c r="AS63" s="98"/>
      <c r="AT63" s="98"/>
      <c r="AU63" s="134"/>
      <c r="AW63" s="136" t="s">
        <v>527</v>
      </c>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100"/>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101"/>
      <c r="FT63" s="15" t="str">
        <f t="shared" si="0"/>
        <v>コピーが上手くできていません。</v>
      </c>
      <c r="FU63" s="102"/>
    </row>
    <row r="64" spans="1:177" ht="24.95" customHeight="1">
      <c r="A64" s="243" t="s">
        <v>578</v>
      </c>
      <c r="B64" s="13" t="s">
        <v>28</v>
      </c>
      <c r="C64" s="13" t="s">
        <v>700</v>
      </c>
      <c r="D64" s="13">
        <v>1</v>
      </c>
      <c r="E64" s="13" t="s">
        <v>701</v>
      </c>
      <c r="F64" s="13" t="s">
        <v>702</v>
      </c>
      <c r="G64" s="13" t="s">
        <v>1292</v>
      </c>
      <c r="H64" s="13">
        <v>2362290286</v>
      </c>
      <c r="I64" s="13" t="s">
        <v>1293</v>
      </c>
      <c r="J64" s="13" t="s">
        <v>1294</v>
      </c>
      <c r="K64" s="13" t="s">
        <v>1063</v>
      </c>
      <c r="L64" s="14">
        <v>41913</v>
      </c>
      <c r="M64" s="13"/>
      <c r="N64" s="13"/>
      <c r="O64" s="13"/>
      <c r="P64" s="17"/>
      <c r="Q64" s="13"/>
      <c r="R64" s="238"/>
      <c r="S64" s="13"/>
      <c r="T64" s="13"/>
      <c r="U64" s="13"/>
      <c r="V64" s="13"/>
      <c r="W64" s="13"/>
      <c r="X64" s="238"/>
      <c r="Y64" s="13"/>
      <c r="Z64" s="13"/>
      <c r="AA64" s="13"/>
      <c r="AB64" s="13"/>
      <c r="AC64" s="13"/>
      <c r="AD64" s="238"/>
      <c r="AE64" s="13"/>
      <c r="AF64" s="13"/>
      <c r="AG64" s="13"/>
      <c r="AH64" s="13"/>
      <c r="AI64" s="13"/>
      <c r="AJ64" s="238"/>
      <c r="AK64" s="15" t="s">
        <v>1295</v>
      </c>
      <c r="AM64" s="43"/>
      <c r="AN64" s="98" t="s">
        <v>428</v>
      </c>
      <c r="AO64" s="137"/>
      <c r="AP64" s="137"/>
      <c r="AQ64" s="138"/>
      <c r="AR64" s="138"/>
      <c r="AS64" s="98"/>
      <c r="AT64" s="98"/>
      <c r="AU64" s="134"/>
      <c r="AW64" s="136" t="s">
        <v>527</v>
      </c>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100"/>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101"/>
      <c r="FT64" s="15" t="str">
        <f t="shared" si="0"/>
        <v>コピーが上手くできていません。</v>
      </c>
      <c r="FU64" s="102"/>
    </row>
    <row r="65" spans="1:177" ht="24.95" customHeight="1">
      <c r="A65" s="243" t="s">
        <v>578</v>
      </c>
      <c r="B65" s="13" t="s">
        <v>703</v>
      </c>
      <c r="C65" s="13" t="s">
        <v>704</v>
      </c>
      <c r="D65" s="13">
        <v>1</v>
      </c>
      <c r="E65" s="13" t="s">
        <v>705</v>
      </c>
      <c r="F65" s="13" t="s">
        <v>706</v>
      </c>
      <c r="G65" s="13" t="s">
        <v>1296</v>
      </c>
      <c r="H65" s="13">
        <v>2362290799</v>
      </c>
      <c r="I65" s="13" t="s">
        <v>705</v>
      </c>
      <c r="J65" s="13" t="s">
        <v>706</v>
      </c>
      <c r="K65" s="13" t="s">
        <v>1063</v>
      </c>
      <c r="L65" s="14">
        <v>44713</v>
      </c>
      <c r="M65" s="15"/>
      <c r="N65" s="15"/>
      <c r="O65" s="15"/>
      <c r="P65" s="15"/>
      <c r="Q65" s="15"/>
      <c r="R65" s="237"/>
      <c r="S65" s="15"/>
      <c r="T65" s="15"/>
      <c r="U65" s="15"/>
      <c r="V65" s="15"/>
      <c r="W65" s="15"/>
      <c r="X65" s="237"/>
      <c r="Y65" s="15"/>
      <c r="Z65" s="15"/>
      <c r="AA65" s="15"/>
      <c r="AB65" s="15"/>
      <c r="AC65" s="15"/>
      <c r="AD65" s="237"/>
      <c r="AE65" s="15"/>
      <c r="AF65" s="15"/>
      <c r="AG65" s="15"/>
      <c r="AH65" s="15"/>
      <c r="AI65" s="15"/>
      <c r="AJ65" s="237"/>
      <c r="AK65" s="15" t="s">
        <v>1297</v>
      </c>
      <c r="AM65" s="43"/>
      <c r="AN65" s="98" t="s">
        <v>428</v>
      </c>
      <c r="AO65" s="139"/>
      <c r="AP65" s="98"/>
      <c r="AQ65" s="98"/>
      <c r="AR65" s="98"/>
      <c r="AS65" s="98"/>
      <c r="AT65" s="98"/>
      <c r="AU65" s="134"/>
      <c r="AW65" s="136" t="s">
        <v>527</v>
      </c>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100"/>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101"/>
      <c r="FT65" s="15" t="str">
        <f t="shared" si="0"/>
        <v>コピーが上手くできていません。</v>
      </c>
      <c r="FU65" s="102"/>
    </row>
    <row r="66" spans="1:177" ht="24.95" customHeight="1">
      <c r="A66" s="243" t="s">
        <v>578</v>
      </c>
      <c r="B66" s="13" t="s">
        <v>17</v>
      </c>
      <c r="C66" s="13" t="s">
        <v>707</v>
      </c>
      <c r="D66" s="13">
        <v>5</v>
      </c>
      <c r="E66" s="13" t="s">
        <v>708</v>
      </c>
      <c r="F66" s="13" t="s">
        <v>709</v>
      </c>
      <c r="G66" s="13" t="s">
        <v>1298</v>
      </c>
      <c r="H66" s="13">
        <v>2372203923</v>
      </c>
      <c r="I66" s="13" t="s">
        <v>701</v>
      </c>
      <c r="J66" s="13" t="s">
        <v>1299</v>
      </c>
      <c r="K66" s="13" t="s">
        <v>1057</v>
      </c>
      <c r="L66" s="14">
        <v>41548</v>
      </c>
      <c r="M66" s="15" t="s">
        <v>1300</v>
      </c>
      <c r="N66" s="15" t="s">
        <v>1301</v>
      </c>
      <c r="O66" s="15" t="s">
        <v>711</v>
      </c>
      <c r="P66" s="15" t="s">
        <v>1302</v>
      </c>
      <c r="Q66" s="15" t="s">
        <v>1303</v>
      </c>
      <c r="R66" s="237" t="s">
        <v>1304</v>
      </c>
      <c r="S66" s="15" t="s">
        <v>1305</v>
      </c>
      <c r="T66" s="15">
        <v>2372202644</v>
      </c>
      <c r="U66" s="15" t="s">
        <v>705</v>
      </c>
      <c r="V66" s="15" t="s">
        <v>1306</v>
      </c>
      <c r="W66" s="15" t="s">
        <v>1057</v>
      </c>
      <c r="X66" s="237">
        <v>40087</v>
      </c>
      <c r="Y66" s="15" t="s">
        <v>1307</v>
      </c>
      <c r="Z66" s="15">
        <v>2372205449</v>
      </c>
      <c r="AA66" s="15" t="s">
        <v>555</v>
      </c>
      <c r="AB66" s="15" t="s">
        <v>1308</v>
      </c>
      <c r="AC66" s="15" t="s">
        <v>1057</v>
      </c>
      <c r="AD66" s="237">
        <v>43770</v>
      </c>
      <c r="AE66" s="15" t="s">
        <v>1309</v>
      </c>
      <c r="AF66" s="15">
        <v>2372205431</v>
      </c>
      <c r="AG66" s="15" t="s">
        <v>1246</v>
      </c>
      <c r="AH66" s="15" t="s">
        <v>1310</v>
      </c>
      <c r="AI66" s="15" t="s">
        <v>1057</v>
      </c>
      <c r="AJ66" s="237">
        <v>43770</v>
      </c>
      <c r="AK66" s="15" t="s">
        <v>1311</v>
      </c>
      <c r="AM66" s="43"/>
      <c r="AN66" s="98" t="s">
        <v>428</v>
      </c>
      <c r="AO66" s="137"/>
      <c r="AP66" s="137"/>
      <c r="AQ66" s="138"/>
      <c r="AR66" s="137"/>
      <c r="AS66" s="98"/>
      <c r="AT66" s="98"/>
      <c r="AU66" s="181"/>
      <c r="AW66" s="136" t="s">
        <v>527</v>
      </c>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100"/>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101"/>
      <c r="FT66" s="15" t="str">
        <f t="shared" si="0"/>
        <v>コピーが上手くできていません。</v>
      </c>
      <c r="FU66" s="102"/>
    </row>
    <row r="67" spans="1:177" ht="24.95" customHeight="1">
      <c r="A67" s="243" t="s">
        <v>578</v>
      </c>
      <c r="B67" s="13" t="s">
        <v>70</v>
      </c>
      <c r="C67" s="13" t="s">
        <v>710</v>
      </c>
      <c r="D67" s="13">
        <v>1</v>
      </c>
      <c r="E67" s="13" t="s">
        <v>711</v>
      </c>
      <c r="F67" s="13" t="s">
        <v>712</v>
      </c>
      <c r="G67" s="13" t="s">
        <v>1312</v>
      </c>
      <c r="H67" s="13">
        <v>2372201430</v>
      </c>
      <c r="I67" s="13" t="s">
        <v>711</v>
      </c>
      <c r="J67" s="13" t="s">
        <v>712</v>
      </c>
      <c r="K67" s="13" t="s">
        <v>1060</v>
      </c>
      <c r="L67" s="14">
        <v>37953</v>
      </c>
      <c r="M67" s="15"/>
      <c r="N67" s="15"/>
      <c r="O67" s="15"/>
      <c r="P67" s="15"/>
      <c r="Q67" s="15"/>
      <c r="R67" s="237"/>
      <c r="S67" s="15"/>
      <c r="T67" s="15"/>
      <c r="U67" s="15"/>
      <c r="V67" s="15"/>
      <c r="W67" s="15"/>
      <c r="X67" s="237"/>
      <c r="Y67" s="15"/>
      <c r="Z67" s="15"/>
      <c r="AA67" s="15"/>
      <c r="AB67" s="15"/>
      <c r="AC67" s="15"/>
      <c r="AD67" s="237"/>
      <c r="AE67" s="15"/>
      <c r="AF67" s="15"/>
      <c r="AG67" s="15"/>
      <c r="AH67" s="15"/>
      <c r="AI67" s="15"/>
      <c r="AJ67" s="237"/>
      <c r="AK67" s="15" t="s">
        <v>1313</v>
      </c>
      <c r="AM67" s="43"/>
      <c r="AN67" s="98" t="s">
        <v>428</v>
      </c>
      <c r="AO67" s="137"/>
      <c r="AP67" s="137"/>
      <c r="AQ67" s="138"/>
      <c r="AR67" s="137"/>
      <c r="AS67" s="98"/>
      <c r="AT67" s="98"/>
      <c r="AU67" s="134"/>
      <c r="AW67" s="136" t="s">
        <v>527</v>
      </c>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100"/>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101"/>
      <c r="FT67" s="15" t="str">
        <f t="shared" si="0"/>
        <v>コピーが上手くできていません。</v>
      </c>
      <c r="FU67" s="102"/>
    </row>
    <row r="68" spans="1:177" ht="24.95" customHeight="1">
      <c r="A68" s="243" t="s">
        <v>578</v>
      </c>
      <c r="B68" s="13" t="s">
        <v>51</v>
      </c>
      <c r="C68" s="13" t="s">
        <v>713</v>
      </c>
      <c r="D68" s="13">
        <v>1</v>
      </c>
      <c r="E68" s="13" t="s">
        <v>714</v>
      </c>
      <c r="F68" s="13" t="s">
        <v>715</v>
      </c>
      <c r="G68" s="13" t="s">
        <v>1314</v>
      </c>
      <c r="H68" s="13">
        <v>2372205340</v>
      </c>
      <c r="I68" s="13" t="s">
        <v>1144</v>
      </c>
      <c r="J68" s="13" t="s">
        <v>1315</v>
      </c>
      <c r="K68" s="13" t="s">
        <v>1057</v>
      </c>
      <c r="L68" s="14">
        <v>43556</v>
      </c>
      <c r="M68" s="15"/>
      <c r="N68" s="15"/>
      <c r="O68" s="15"/>
      <c r="P68" s="15"/>
      <c r="Q68" s="15"/>
      <c r="R68" s="237"/>
      <c r="S68" s="15"/>
      <c r="T68" s="15"/>
      <c r="U68" s="15"/>
      <c r="V68" s="15"/>
      <c r="W68" s="15"/>
      <c r="X68" s="237"/>
      <c r="Y68" s="15"/>
      <c r="Z68" s="15"/>
      <c r="AA68" s="15"/>
      <c r="AB68" s="15"/>
      <c r="AC68" s="15"/>
      <c r="AD68" s="237"/>
      <c r="AE68" s="15"/>
      <c r="AF68" s="15"/>
      <c r="AG68" s="15"/>
      <c r="AH68" s="15"/>
      <c r="AI68" s="15"/>
      <c r="AJ68" s="237"/>
      <c r="AK68" s="15" t="s">
        <v>1316</v>
      </c>
      <c r="AM68" s="43"/>
      <c r="AN68" s="98" t="s">
        <v>428</v>
      </c>
      <c r="AO68" s="139"/>
      <c r="AP68" s="98"/>
      <c r="AQ68" s="98"/>
      <c r="AR68" s="98"/>
      <c r="AS68" s="98"/>
      <c r="AT68" s="98"/>
      <c r="AU68" s="134"/>
      <c r="AW68" s="136" t="s">
        <v>527</v>
      </c>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100"/>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101"/>
      <c r="FT68" s="15" t="str">
        <f t="shared" si="0"/>
        <v>コピーが上手くできていません。</v>
      </c>
      <c r="FU68" s="102"/>
    </row>
    <row r="69" spans="1:177" ht="24.95" customHeight="1">
      <c r="A69" s="243" t="s">
        <v>578</v>
      </c>
      <c r="B69" s="13" t="s">
        <v>44</v>
      </c>
      <c r="C69" s="13" t="s">
        <v>716</v>
      </c>
      <c r="D69" s="13">
        <v>1</v>
      </c>
      <c r="E69" s="13" t="s">
        <v>717</v>
      </c>
      <c r="F69" s="13" t="s">
        <v>718</v>
      </c>
      <c r="G69" s="13" t="s">
        <v>1317</v>
      </c>
      <c r="H69" s="13">
        <v>2372205761</v>
      </c>
      <c r="I69" s="13" t="s">
        <v>573</v>
      </c>
      <c r="J69" s="17" t="s">
        <v>1318</v>
      </c>
      <c r="K69" s="13" t="s">
        <v>1057</v>
      </c>
      <c r="L69" s="14">
        <v>44228</v>
      </c>
      <c r="M69" s="15"/>
      <c r="N69" s="15"/>
      <c r="O69" s="15"/>
      <c r="P69" s="15"/>
      <c r="Q69" s="15"/>
      <c r="R69" s="237"/>
      <c r="S69" s="15"/>
      <c r="T69" s="15"/>
      <c r="U69" s="15"/>
      <c r="V69" s="15"/>
      <c r="W69" s="15"/>
      <c r="X69" s="237"/>
      <c r="Y69" s="15"/>
      <c r="Z69" s="15"/>
      <c r="AA69" s="15"/>
      <c r="AB69" s="15"/>
      <c r="AC69" s="15"/>
      <c r="AD69" s="237"/>
      <c r="AE69" s="15"/>
      <c r="AF69" s="15"/>
      <c r="AG69" s="15"/>
      <c r="AH69" s="15"/>
      <c r="AI69" s="15"/>
      <c r="AJ69" s="237"/>
      <c r="AK69" s="15" t="s">
        <v>1319</v>
      </c>
      <c r="AM69" s="43"/>
      <c r="AN69" s="98" t="s">
        <v>428</v>
      </c>
      <c r="AO69" s="137"/>
      <c r="AP69" s="137"/>
      <c r="AQ69" s="137"/>
      <c r="AR69" s="137"/>
      <c r="AS69" s="98"/>
      <c r="AT69" s="98"/>
      <c r="AU69" s="134"/>
      <c r="AW69" s="136" t="s">
        <v>527</v>
      </c>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100"/>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101"/>
      <c r="FT69" s="15" t="str">
        <f t="shared" si="0"/>
        <v>コピーが上手くできていません。</v>
      </c>
      <c r="FU69" s="102"/>
    </row>
    <row r="70" spans="1:177" ht="24.95" customHeight="1">
      <c r="A70" s="243" t="s">
        <v>578</v>
      </c>
      <c r="B70" s="13" t="s">
        <v>37</v>
      </c>
      <c r="C70" s="13" t="s">
        <v>719</v>
      </c>
      <c r="D70" s="13">
        <v>1</v>
      </c>
      <c r="E70" s="13" t="s">
        <v>720</v>
      </c>
      <c r="F70" s="13" t="s">
        <v>721</v>
      </c>
      <c r="G70" s="13" t="s">
        <v>1320</v>
      </c>
      <c r="H70" s="13">
        <v>2362290534</v>
      </c>
      <c r="I70" s="13" t="s">
        <v>720</v>
      </c>
      <c r="J70" s="13" t="s">
        <v>721</v>
      </c>
      <c r="K70" s="13" t="s">
        <v>1063</v>
      </c>
      <c r="L70" s="14">
        <v>43282</v>
      </c>
      <c r="M70" s="13"/>
      <c r="N70" s="13"/>
      <c r="O70" s="13"/>
      <c r="P70" s="13"/>
      <c r="Q70" s="13"/>
      <c r="R70" s="238"/>
      <c r="S70" s="15"/>
      <c r="T70" s="15"/>
      <c r="U70" s="15"/>
      <c r="V70" s="15"/>
      <c r="W70" s="15"/>
      <c r="X70" s="237"/>
      <c r="Y70" s="15"/>
      <c r="Z70" s="15"/>
      <c r="AA70" s="15"/>
      <c r="AB70" s="15"/>
      <c r="AC70" s="15"/>
      <c r="AD70" s="237"/>
      <c r="AE70" s="15"/>
      <c r="AF70" s="15"/>
      <c r="AG70" s="15"/>
      <c r="AH70" s="15"/>
      <c r="AI70" s="15"/>
      <c r="AJ70" s="237"/>
      <c r="AK70" s="15" t="s">
        <v>1321</v>
      </c>
      <c r="AM70" s="43"/>
      <c r="AN70" s="98" t="s">
        <v>428</v>
      </c>
      <c r="AO70" s="137"/>
      <c r="AP70" s="137"/>
      <c r="AQ70" s="138"/>
      <c r="AR70" s="138"/>
      <c r="AS70" s="98"/>
      <c r="AT70" s="98"/>
      <c r="AU70" s="134"/>
      <c r="AW70" s="136" t="s">
        <v>527</v>
      </c>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100"/>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101"/>
      <c r="FT70" s="15" t="str">
        <f t="shared" si="0"/>
        <v>コピーが上手くできていません。</v>
      </c>
      <c r="FU70" s="102"/>
    </row>
    <row r="71" spans="1:177" ht="24.95" customHeight="1">
      <c r="A71" s="243" t="s">
        <v>578</v>
      </c>
      <c r="B71" s="13" t="s">
        <v>722</v>
      </c>
      <c r="C71" s="13" t="s">
        <v>723</v>
      </c>
      <c r="D71" s="13">
        <v>1</v>
      </c>
      <c r="E71" s="13" t="s">
        <v>720</v>
      </c>
      <c r="F71" s="13" t="s">
        <v>724</v>
      </c>
      <c r="G71" s="13" t="s">
        <v>1322</v>
      </c>
      <c r="H71" s="13">
        <v>2372206603</v>
      </c>
      <c r="I71" s="13" t="s">
        <v>1323</v>
      </c>
      <c r="J71" s="17" t="s">
        <v>1324</v>
      </c>
      <c r="K71" s="13" t="s">
        <v>1057</v>
      </c>
      <c r="L71" s="14">
        <v>45474</v>
      </c>
      <c r="M71" s="15"/>
      <c r="N71" s="15"/>
      <c r="O71" s="15"/>
      <c r="P71" s="15"/>
      <c r="Q71" s="15"/>
      <c r="R71" s="237"/>
      <c r="S71" s="15"/>
      <c r="T71" s="15"/>
      <c r="U71" s="15"/>
      <c r="V71" s="15"/>
      <c r="W71" s="15"/>
      <c r="X71" s="237"/>
      <c r="Y71" s="15"/>
      <c r="Z71" s="15"/>
      <c r="AA71" s="15"/>
      <c r="AB71" s="15"/>
      <c r="AC71" s="15"/>
      <c r="AD71" s="237"/>
      <c r="AE71" s="15"/>
      <c r="AF71" s="15"/>
      <c r="AG71" s="15"/>
      <c r="AH71" s="15"/>
      <c r="AI71" s="15"/>
      <c r="AJ71" s="237"/>
      <c r="AK71" s="15" t="s">
        <v>1325</v>
      </c>
      <c r="AM71" s="43"/>
      <c r="AN71" s="98" t="s">
        <v>428</v>
      </c>
      <c r="AO71" s="137"/>
      <c r="AP71" s="137"/>
      <c r="AQ71" s="138"/>
      <c r="AR71" s="137"/>
      <c r="AS71" s="98"/>
      <c r="AT71" s="98"/>
      <c r="AU71" s="134"/>
      <c r="AW71" s="136" t="s">
        <v>527</v>
      </c>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100"/>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101"/>
      <c r="FT71" s="15" t="str">
        <f t="shared" si="0"/>
        <v>コピーが上手くできていません。</v>
      </c>
      <c r="FU71" s="102"/>
    </row>
    <row r="72" spans="1:177" ht="24.95" customHeight="1">
      <c r="A72" s="243" t="s">
        <v>578</v>
      </c>
      <c r="B72" s="13" t="s">
        <v>19</v>
      </c>
      <c r="C72" s="13" t="s">
        <v>725</v>
      </c>
      <c r="D72" s="13">
        <v>1</v>
      </c>
      <c r="E72" s="13" t="s">
        <v>726</v>
      </c>
      <c r="F72" s="13" t="s">
        <v>727</v>
      </c>
      <c r="G72" s="13" t="s">
        <v>1326</v>
      </c>
      <c r="H72" s="13" t="s">
        <v>1327</v>
      </c>
      <c r="I72" s="13" t="s">
        <v>726</v>
      </c>
      <c r="J72" s="17" t="s">
        <v>727</v>
      </c>
      <c r="K72" s="13" t="s">
        <v>1043</v>
      </c>
      <c r="L72" s="14" t="s">
        <v>1328</v>
      </c>
      <c r="M72" s="15"/>
      <c r="N72" s="15"/>
      <c r="O72" s="15"/>
      <c r="P72" s="15"/>
      <c r="Q72" s="15"/>
      <c r="R72" s="237"/>
      <c r="S72" s="15"/>
      <c r="T72" s="15"/>
      <c r="U72" s="15"/>
      <c r="V72" s="15"/>
      <c r="W72" s="15"/>
      <c r="X72" s="237"/>
      <c r="Y72" s="15"/>
      <c r="Z72" s="15"/>
      <c r="AA72" s="15"/>
      <c r="AB72" s="15"/>
      <c r="AC72" s="15"/>
      <c r="AD72" s="237"/>
      <c r="AE72" s="15"/>
      <c r="AF72" s="15"/>
      <c r="AG72" s="15"/>
      <c r="AH72" s="15"/>
      <c r="AI72" s="15"/>
      <c r="AJ72" s="237"/>
      <c r="AK72" s="15" t="s">
        <v>1329</v>
      </c>
      <c r="AM72" s="43"/>
      <c r="AN72" s="98" t="s">
        <v>428</v>
      </c>
      <c r="AO72" s="137"/>
      <c r="AP72" s="137"/>
      <c r="AQ72" s="137"/>
      <c r="AR72" s="137"/>
      <c r="AS72" s="98"/>
      <c r="AT72" s="98"/>
      <c r="AU72" s="134"/>
      <c r="AW72" s="136" t="s">
        <v>527</v>
      </c>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100"/>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101"/>
      <c r="FT72" s="15" t="str">
        <f t="shared" si="0"/>
        <v>コピーが上手くできていません。</v>
      </c>
      <c r="FU72" s="102"/>
    </row>
    <row r="73" spans="1:177" ht="24.95" customHeight="1">
      <c r="A73" s="243" t="s">
        <v>578</v>
      </c>
      <c r="B73" s="13" t="s">
        <v>40</v>
      </c>
      <c r="C73" s="13" t="s">
        <v>728</v>
      </c>
      <c r="D73" s="13">
        <v>2</v>
      </c>
      <c r="E73" s="13" t="s">
        <v>583</v>
      </c>
      <c r="F73" s="13" t="s">
        <v>729</v>
      </c>
      <c r="G73" s="13" t="s">
        <v>1330</v>
      </c>
      <c r="H73" s="13">
        <v>2362290567</v>
      </c>
      <c r="I73" s="13" t="s">
        <v>1002</v>
      </c>
      <c r="J73" s="13" t="s">
        <v>1331</v>
      </c>
      <c r="K73" s="13" t="s">
        <v>1063</v>
      </c>
      <c r="L73" s="14">
        <v>43466</v>
      </c>
      <c r="M73" s="15" t="s">
        <v>1332</v>
      </c>
      <c r="N73" s="15">
        <v>2372202800</v>
      </c>
      <c r="O73" s="15" t="s">
        <v>790</v>
      </c>
      <c r="P73" s="15" t="s">
        <v>1333</v>
      </c>
      <c r="Q73" s="15" t="s">
        <v>1057</v>
      </c>
      <c r="R73" s="237">
        <v>39873</v>
      </c>
      <c r="S73" s="15"/>
      <c r="T73" s="15"/>
      <c r="U73" s="15"/>
      <c r="V73" s="15"/>
      <c r="W73" s="15"/>
      <c r="X73" s="237"/>
      <c r="Y73" s="15"/>
      <c r="Z73" s="15"/>
      <c r="AA73" s="15"/>
      <c r="AB73" s="15"/>
      <c r="AC73" s="15"/>
      <c r="AD73" s="237"/>
      <c r="AE73" s="15"/>
      <c r="AF73" s="15"/>
      <c r="AG73" s="15"/>
      <c r="AH73" s="15"/>
      <c r="AI73" s="15"/>
      <c r="AJ73" s="237"/>
      <c r="AK73" s="15" t="s">
        <v>1334</v>
      </c>
      <c r="AM73" s="43"/>
      <c r="AN73" s="98" t="s">
        <v>428</v>
      </c>
      <c r="AO73" s="139"/>
      <c r="AP73" s="98"/>
      <c r="AQ73" s="98"/>
      <c r="AR73" s="98"/>
      <c r="AS73" s="98"/>
      <c r="AT73" s="98"/>
      <c r="AU73" s="163"/>
      <c r="AW73" s="136" t="s">
        <v>527</v>
      </c>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100"/>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101"/>
      <c r="FT73" s="15" t="str">
        <f t="shared" si="0"/>
        <v>コピーが上手くできていません。</v>
      </c>
      <c r="FU73" s="102"/>
    </row>
    <row r="74" spans="1:177" ht="24.95" customHeight="1">
      <c r="A74" s="243" t="s">
        <v>578</v>
      </c>
      <c r="B74" s="13" t="s">
        <v>730</v>
      </c>
      <c r="C74" s="13" t="s">
        <v>731</v>
      </c>
      <c r="D74" s="13">
        <v>1</v>
      </c>
      <c r="E74" s="13" t="s">
        <v>732</v>
      </c>
      <c r="F74" s="13" t="s">
        <v>733</v>
      </c>
      <c r="G74" s="13" t="s">
        <v>1335</v>
      </c>
      <c r="H74" s="13">
        <v>2362291045</v>
      </c>
      <c r="I74" s="13" t="s">
        <v>1336</v>
      </c>
      <c r="J74" s="13" t="s">
        <v>1337</v>
      </c>
      <c r="K74" s="13" t="s">
        <v>1063</v>
      </c>
      <c r="L74" s="14">
        <v>45474</v>
      </c>
      <c r="M74" s="15"/>
      <c r="N74" s="15"/>
      <c r="O74" s="15"/>
      <c r="P74" s="15"/>
      <c r="Q74" s="15"/>
      <c r="R74" s="237"/>
      <c r="S74" s="15"/>
      <c r="T74" s="15"/>
      <c r="U74" s="15"/>
      <c r="V74" s="15"/>
      <c r="W74" s="15"/>
      <c r="X74" s="237"/>
      <c r="Y74" s="15"/>
      <c r="Z74" s="15"/>
      <c r="AA74" s="15"/>
      <c r="AB74" s="15"/>
      <c r="AC74" s="15"/>
      <c r="AD74" s="237"/>
      <c r="AE74" s="15"/>
      <c r="AF74" s="15"/>
      <c r="AG74" s="15"/>
      <c r="AH74" s="15"/>
      <c r="AI74" s="15"/>
      <c r="AJ74" s="237"/>
      <c r="AK74" s="15" t="s">
        <v>1338</v>
      </c>
      <c r="AM74" s="43"/>
      <c r="AN74" s="98" t="s">
        <v>428</v>
      </c>
      <c r="AO74" s="139"/>
      <c r="AP74" s="98"/>
      <c r="AQ74" s="98"/>
      <c r="AR74" s="98"/>
      <c r="AS74" s="98"/>
      <c r="AT74" s="98"/>
      <c r="AU74" s="134"/>
      <c r="AW74" s="136" t="s">
        <v>527</v>
      </c>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100"/>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101"/>
      <c r="FT74" s="15" t="str">
        <f t="shared" ref="FT74:FT138" si="3">IF(OR(ISBLANK(AW74),ISBLANK(AY74),ISBLANK(BA74),ISBLANK(BC74),ISBLANK(BD74),ISBLANK(BE74),ISBLANK(BG74),ISBLANK(BI74),ISBLANK(BJ74),ISBLANK(CI74),ISBLANK(CJ74),ISBLANK(CU74),ISBLANK(CV74),ISBLANK(CX74),ISBLANK(CZ74),ISBLANK(DA74),ISBLANK(DB74),ISBLANK(DD74),ISBLANK(DF74),ISBLANK(DG74),ISBLANK(DH74),ISBLANK(DI74),ISBLANK(DK74),ISBLANK(DM74),ISBLANK(DN74),ISBLANK(DO74),ISBLANK(FH74),ISBLANK(FS74)),"コピーが上手くできていません。",IF(B74=AW74,"問題なし","貼り付ける法人が間違っています。"))</f>
        <v>コピーが上手くできていません。</v>
      </c>
      <c r="FU74" s="102"/>
    </row>
    <row r="75" spans="1:177" ht="24.95" customHeight="1">
      <c r="A75" s="243" t="s">
        <v>578</v>
      </c>
      <c r="B75" s="13" t="s">
        <v>94</v>
      </c>
      <c r="C75" s="13" t="s">
        <v>734</v>
      </c>
      <c r="D75" s="13">
        <v>1</v>
      </c>
      <c r="E75" s="13" t="s">
        <v>600</v>
      </c>
      <c r="F75" s="13" t="s">
        <v>735</v>
      </c>
      <c r="G75" s="13" t="s">
        <v>1339</v>
      </c>
      <c r="H75" s="13" t="s">
        <v>1340</v>
      </c>
      <c r="I75" s="13" t="s">
        <v>1341</v>
      </c>
      <c r="J75" s="13" t="s">
        <v>1342</v>
      </c>
      <c r="K75" s="13" t="s">
        <v>1215</v>
      </c>
      <c r="L75" s="14">
        <v>42430</v>
      </c>
      <c r="M75" s="15"/>
      <c r="N75" s="15"/>
      <c r="O75" s="15"/>
      <c r="P75" s="15"/>
      <c r="Q75" s="15"/>
      <c r="R75" s="237"/>
      <c r="S75" s="15"/>
      <c r="T75" s="15"/>
      <c r="U75" s="15"/>
      <c r="V75" s="15"/>
      <c r="W75" s="15"/>
      <c r="X75" s="237"/>
      <c r="Y75" s="15"/>
      <c r="Z75" s="15"/>
      <c r="AA75" s="15"/>
      <c r="AB75" s="15"/>
      <c r="AC75" s="15"/>
      <c r="AD75" s="237"/>
      <c r="AE75" s="15"/>
      <c r="AF75" s="15"/>
      <c r="AG75" s="15"/>
      <c r="AH75" s="15"/>
      <c r="AI75" s="15"/>
      <c r="AJ75" s="237"/>
      <c r="AK75" s="15" t="s">
        <v>1343</v>
      </c>
      <c r="AM75" s="43"/>
      <c r="AN75" s="98" t="s">
        <v>428</v>
      </c>
      <c r="AO75" s="139"/>
      <c r="AP75" s="98"/>
      <c r="AQ75" s="98"/>
      <c r="AR75" s="98"/>
      <c r="AS75" s="98"/>
      <c r="AT75" s="98"/>
      <c r="AU75" s="134"/>
      <c r="AW75" s="136" t="s">
        <v>527</v>
      </c>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100"/>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101"/>
      <c r="FT75" s="15" t="str">
        <f t="shared" si="3"/>
        <v>コピーが上手くできていません。</v>
      </c>
      <c r="FU75" s="102"/>
    </row>
    <row r="76" spans="1:177" ht="24.95" customHeight="1">
      <c r="A76" s="243" t="s">
        <v>578</v>
      </c>
      <c r="B76" s="13" t="s">
        <v>98</v>
      </c>
      <c r="C76" s="13" t="s">
        <v>736</v>
      </c>
      <c r="D76" s="13">
        <v>1</v>
      </c>
      <c r="E76" s="13" t="s">
        <v>561</v>
      </c>
      <c r="F76" s="13" t="s">
        <v>737</v>
      </c>
      <c r="G76" s="13" t="s">
        <v>1344</v>
      </c>
      <c r="H76" s="13">
        <v>2372205043</v>
      </c>
      <c r="I76" s="13" t="s">
        <v>561</v>
      </c>
      <c r="J76" s="17" t="s">
        <v>1345</v>
      </c>
      <c r="K76" s="13" t="s">
        <v>1057</v>
      </c>
      <c r="L76" s="14">
        <v>42979</v>
      </c>
      <c r="M76" s="15"/>
      <c r="N76" s="15"/>
      <c r="O76" s="15"/>
      <c r="P76" s="15"/>
      <c r="Q76" s="15"/>
      <c r="R76" s="237"/>
      <c r="S76" s="15"/>
      <c r="T76" s="15"/>
      <c r="U76" s="15"/>
      <c r="V76" s="15"/>
      <c r="W76" s="15"/>
      <c r="X76" s="237"/>
      <c r="Y76" s="15"/>
      <c r="Z76" s="15"/>
      <c r="AA76" s="15"/>
      <c r="AB76" s="15"/>
      <c r="AC76" s="15"/>
      <c r="AD76" s="237"/>
      <c r="AE76" s="15"/>
      <c r="AF76" s="15"/>
      <c r="AG76" s="15"/>
      <c r="AH76" s="15"/>
      <c r="AI76" s="15"/>
      <c r="AJ76" s="237"/>
      <c r="AK76" s="15" t="s">
        <v>1346</v>
      </c>
      <c r="AM76" s="43"/>
      <c r="AN76" s="98" t="s">
        <v>428</v>
      </c>
      <c r="AO76" s="137"/>
      <c r="AP76" s="137"/>
      <c r="AQ76" s="138"/>
      <c r="AR76" s="137"/>
      <c r="AS76" s="98"/>
      <c r="AT76" s="98"/>
      <c r="AU76" s="134"/>
      <c r="AW76" s="136" t="s">
        <v>527</v>
      </c>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100"/>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101"/>
      <c r="FT76" s="15" t="str">
        <f t="shared" si="3"/>
        <v>コピーが上手くできていません。</v>
      </c>
      <c r="FU76" s="102"/>
    </row>
    <row r="77" spans="1:177" ht="24.95" customHeight="1">
      <c r="A77" s="243" t="s">
        <v>578</v>
      </c>
      <c r="B77" s="13" t="s">
        <v>15</v>
      </c>
      <c r="C77" s="13" t="s">
        <v>738</v>
      </c>
      <c r="D77" s="13">
        <v>1</v>
      </c>
      <c r="E77" s="13" t="s">
        <v>739</v>
      </c>
      <c r="F77" s="13" t="s">
        <v>740</v>
      </c>
      <c r="G77" s="13" t="s">
        <v>1347</v>
      </c>
      <c r="H77" s="13">
        <v>2362290666</v>
      </c>
      <c r="I77" s="13" t="s">
        <v>600</v>
      </c>
      <c r="J77" s="13" t="s">
        <v>1348</v>
      </c>
      <c r="K77" s="13" t="s">
        <v>1063</v>
      </c>
      <c r="L77" s="14">
        <v>44013</v>
      </c>
      <c r="M77" s="15"/>
      <c r="N77" s="15"/>
      <c r="O77" s="15"/>
      <c r="P77" s="15"/>
      <c r="Q77" s="15"/>
      <c r="R77" s="237"/>
      <c r="S77" s="15"/>
      <c r="T77" s="15"/>
      <c r="U77" s="15"/>
      <c r="V77" s="15"/>
      <c r="W77" s="15"/>
      <c r="X77" s="237"/>
      <c r="Y77" s="15"/>
      <c r="Z77" s="15"/>
      <c r="AA77" s="15"/>
      <c r="AB77" s="15"/>
      <c r="AC77" s="15"/>
      <c r="AD77" s="237"/>
      <c r="AE77" s="15"/>
      <c r="AF77" s="15"/>
      <c r="AG77" s="15"/>
      <c r="AH77" s="15"/>
      <c r="AI77" s="15"/>
      <c r="AJ77" s="237"/>
      <c r="AK77" s="15" t="s">
        <v>1349</v>
      </c>
      <c r="AM77" s="43"/>
      <c r="AN77" s="98" t="s">
        <v>428</v>
      </c>
      <c r="AO77" s="137"/>
      <c r="AP77" s="137"/>
      <c r="AQ77" s="138"/>
      <c r="AR77" s="138"/>
      <c r="AS77" s="98"/>
      <c r="AT77" s="98"/>
      <c r="AU77" s="134"/>
      <c r="AW77" s="136" t="s">
        <v>527</v>
      </c>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100"/>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101"/>
      <c r="FT77" s="15" t="str">
        <f t="shared" si="3"/>
        <v>コピーが上手くできていません。</v>
      </c>
      <c r="FU77" s="102"/>
    </row>
    <row r="78" spans="1:177" ht="24.95" customHeight="1">
      <c r="A78" s="243" t="s">
        <v>578</v>
      </c>
      <c r="B78" s="13" t="s">
        <v>741</v>
      </c>
      <c r="C78" s="13" t="s">
        <v>742</v>
      </c>
      <c r="D78" s="13">
        <v>1</v>
      </c>
      <c r="E78" s="13" t="s">
        <v>743</v>
      </c>
      <c r="F78" s="13" t="s">
        <v>744</v>
      </c>
      <c r="G78" s="13" t="s">
        <v>1350</v>
      </c>
      <c r="H78" s="13">
        <v>2362291078</v>
      </c>
      <c r="I78" s="13" t="s">
        <v>801</v>
      </c>
      <c r="J78" s="13" t="s">
        <v>1351</v>
      </c>
      <c r="K78" s="13" t="s">
        <v>1063</v>
      </c>
      <c r="L78" s="14">
        <v>45627</v>
      </c>
      <c r="M78" s="15"/>
      <c r="N78" s="15"/>
      <c r="O78" s="15"/>
      <c r="P78" s="15"/>
      <c r="Q78" s="15"/>
      <c r="R78" s="237"/>
      <c r="S78" s="15"/>
      <c r="T78" s="15"/>
      <c r="U78" s="15"/>
      <c r="V78" s="15"/>
      <c r="W78" s="15"/>
      <c r="X78" s="237"/>
      <c r="Y78" s="15"/>
      <c r="Z78" s="15"/>
      <c r="AA78" s="15"/>
      <c r="AB78" s="15"/>
      <c r="AC78" s="15"/>
      <c r="AD78" s="237"/>
      <c r="AE78" s="15"/>
      <c r="AF78" s="15"/>
      <c r="AG78" s="15"/>
      <c r="AH78" s="15"/>
      <c r="AI78" s="15"/>
      <c r="AJ78" s="237"/>
      <c r="AK78" s="15" t="s">
        <v>1352</v>
      </c>
      <c r="AM78" s="43"/>
      <c r="AN78" s="98" t="s">
        <v>428</v>
      </c>
      <c r="AO78" s="137"/>
      <c r="AP78" s="137"/>
      <c r="AQ78" s="137"/>
      <c r="AR78" s="137"/>
      <c r="AS78" s="98"/>
      <c r="AT78" s="98"/>
      <c r="AU78" s="134"/>
      <c r="AW78" s="136" t="s">
        <v>527</v>
      </c>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100"/>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101"/>
      <c r="FT78" s="15" t="str">
        <f t="shared" si="3"/>
        <v>コピーが上手くできていません。</v>
      </c>
      <c r="FU78" s="102"/>
    </row>
    <row r="79" spans="1:177" ht="24.95" customHeight="1">
      <c r="A79" s="243" t="s">
        <v>578</v>
      </c>
      <c r="B79" s="13" t="s">
        <v>513</v>
      </c>
      <c r="C79" s="13" t="s">
        <v>745</v>
      </c>
      <c r="D79" s="13">
        <v>1</v>
      </c>
      <c r="E79" s="13" t="s">
        <v>746</v>
      </c>
      <c r="F79" s="13" t="s">
        <v>747</v>
      </c>
      <c r="G79" s="13" t="s">
        <v>1353</v>
      </c>
      <c r="H79" s="13">
        <v>2372206348</v>
      </c>
      <c r="I79" s="13" t="s">
        <v>537</v>
      </c>
      <c r="J79" s="13" t="s">
        <v>1354</v>
      </c>
      <c r="K79" s="13" t="s">
        <v>1057</v>
      </c>
      <c r="L79" s="14">
        <v>45047</v>
      </c>
      <c r="M79" s="15"/>
      <c r="N79" s="15"/>
      <c r="O79" s="15"/>
      <c r="P79" s="15"/>
      <c r="Q79" s="15"/>
      <c r="R79" s="237"/>
      <c r="S79" s="15"/>
      <c r="T79" s="15"/>
      <c r="U79" s="15"/>
      <c r="V79" s="15"/>
      <c r="W79" s="15"/>
      <c r="X79" s="237"/>
      <c r="Y79" s="15"/>
      <c r="Z79" s="15"/>
      <c r="AA79" s="15"/>
      <c r="AB79" s="15"/>
      <c r="AC79" s="15"/>
      <c r="AD79" s="237"/>
      <c r="AE79" s="15"/>
      <c r="AF79" s="15"/>
      <c r="AG79" s="15"/>
      <c r="AH79" s="15"/>
      <c r="AI79" s="15"/>
      <c r="AJ79" s="237"/>
      <c r="AK79" s="15" t="s">
        <v>1355</v>
      </c>
      <c r="AM79" s="43"/>
      <c r="AN79" s="98" t="s">
        <v>428</v>
      </c>
      <c r="AO79" s="137"/>
      <c r="AP79" s="137"/>
      <c r="AQ79" s="138"/>
      <c r="AR79" s="138"/>
      <c r="AS79" s="98"/>
      <c r="AT79" s="98"/>
      <c r="AU79" s="134"/>
      <c r="AW79" s="136" t="s">
        <v>527</v>
      </c>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100"/>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101"/>
      <c r="FT79" s="15" t="str">
        <f t="shared" si="3"/>
        <v>コピーが上手くできていません。</v>
      </c>
      <c r="FU79" s="102"/>
    </row>
    <row r="80" spans="1:177" ht="24.95" customHeight="1">
      <c r="A80" s="243" t="s">
        <v>578</v>
      </c>
      <c r="B80" s="13" t="s">
        <v>46</v>
      </c>
      <c r="C80" s="13" t="s">
        <v>748</v>
      </c>
      <c r="D80" s="13">
        <v>1</v>
      </c>
      <c r="E80" s="13" t="s">
        <v>749</v>
      </c>
      <c r="F80" s="13" t="s">
        <v>750</v>
      </c>
      <c r="G80" s="13" t="s">
        <v>1356</v>
      </c>
      <c r="H80" s="13">
        <v>2372205563</v>
      </c>
      <c r="I80" s="13" t="s">
        <v>701</v>
      </c>
      <c r="J80" s="13" t="s">
        <v>1357</v>
      </c>
      <c r="K80" s="13" t="s">
        <v>1138</v>
      </c>
      <c r="L80" s="14">
        <v>43922</v>
      </c>
      <c r="M80" s="13"/>
      <c r="N80" s="13"/>
      <c r="O80" s="13"/>
      <c r="P80" s="17"/>
      <c r="Q80" s="13"/>
      <c r="R80" s="238"/>
      <c r="S80" s="15"/>
      <c r="T80" s="15"/>
      <c r="U80" s="15"/>
      <c r="V80" s="15"/>
      <c r="W80" s="15"/>
      <c r="X80" s="237"/>
      <c r="Y80" s="15"/>
      <c r="Z80" s="15"/>
      <c r="AA80" s="15"/>
      <c r="AB80" s="15"/>
      <c r="AC80" s="15"/>
      <c r="AD80" s="237"/>
      <c r="AE80" s="15"/>
      <c r="AF80" s="15"/>
      <c r="AG80" s="15"/>
      <c r="AH80" s="15"/>
      <c r="AI80" s="15"/>
      <c r="AJ80" s="237"/>
      <c r="AK80" s="15" t="s">
        <v>1358</v>
      </c>
      <c r="AM80" s="43"/>
      <c r="AN80" s="98" t="s">
        <v>428</v>
      </c>
      <c r="AO80" s="137"/>
      <c r="AP80" s="137"/>
      <c r="AQ80" s="137"/>
      <c r="AR80" s="137"/>
      <c r="AS80" s="98"/>
      <c r="AT80" s="98"/>
      <c r="AU80" s="134"/>
      <c r="AW80" s="136" t="s">
        <v>527</v>
      </c>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100"/>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101"/>
      <c r="FT80" s="15" t="str">
        <f t="shared" si="3"/>
        <v>コピーが上手くできていません。</v>
      </c>
      <c r="FU80" s="102"/>
    </row>
    <row r="81" spans="1:177" ht="24.95" customHeight="1">
      <c r="A81" s="243" t="s">
        <v>578</v>
      </c>
      <c r="B81" s="13" t="s">
        <v>36</v>
      </c>
      <c r="C81" s="13" t="s">
        <v>751</v>
      </c>
      <c r="D81" s="13">
        <v>1</v>
      </c>
      <c r="E81" s="13" t="s">
        <v>555</v>
      </c>
      <c r="F81" s="13" t="s">
        <v>752</v>
      </c>
      <c r="G81" s="13" t="s">
        <v>1359</v>
      </c>
      <c r="H81" s="13" t="s">
        <v>1360</v>
      </c>
      <c r="I81" s="13" t="s">
        <v>555</v>
      </c>
      <c r="J81" s="17" t="s">
        <v>1361</v>
      </c>
      <c r="K81" s="13" t="s">
        <v>1091</v>
      </c>
      <c r="L81" s="14">
        <v>43252</v>
      </c>
      <c r="M81" s="15"/>
      <c r="N81" s="15"/>
      <c r="O81" s="15"/>
      <c r="P81" s="15"/>
      <c r="Q81" s="15"/>
      <c r="R81" s="237"/>
      <c r="S81" s="15"/>
      <c r="T81" s="15"/>
      <c r="U81" s="15"/>
      <c r="V81" s="15"/>
      <c r="W81" s="15"/>
      <c r="X81" s="237"/>
      <c r="Y81" s="15"/>
      <c r="Z81" s="15"/>
      <c r="AA81" s="15"/>
      <c r="AB81" s="15"/>
      <c r="AC81" s="15"/>
      <c r="AD81" s="237"/>
      <c r="AE81" s="15"/>
      <c r="AF81" s="15"/>
      <c r="AG81" s="15"/>
      <c r="AH81" s="15"/>
      <c r="AI81" s="15"/>
      <c r="AJ81" s="237"/>
      <c r="AK81" s="15" t="s">
        <v>1362</v>
      </c>
      <c r="AM81" s="43"/>
      <c r="AN81" s="98" t="s">
        <v>428</v>
      </c>
      <c r="AO81" s="137"/>
      <c r="AP81" s="137"/>
      <c r="AQ81" s="138"/>
      <c r="AR81" s="137"/>
      <c r="AS81" s="98"/>
      <c r="AT81" s="98"/>
      <c r="AU81" s="134"/>
      <c r="AW81" s="136" t="s">
        <v>527</v>
      </c>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100"/>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101"/>
      <c r="FT81" s="15" t="str">
        <f t="shared" si="3"/>
        <v>コピーが上手くできていません。</v>
      </c>
      <c r="FU81" s="102"/>
    </row>
    <row r="82" spans="1:177" ht="24.95" customHeight="1">
      <c r="A82" s="243" t="s">
        <v>578</v>
      </c>
      <c r="B82" s="13" t="s">
        <v>99</v>
      </c>
      <c r="C82" s="13" t="s">
        <v>753</v>
      </c>
      <c r="D82" s="13">
        <v>1</v>
      </c>
      <c r="E82" s="13" t="s">
        <v>754</v>
      </c>
      <c r="F82" s="13" t="s">
        <v>755</v>
      </c>
      <c r="G82" s="13" t="s">
        <v>1363</v>
      </c>
      <c r="H82" s="13">
        <v>2372205167</v>
      </c>
      <c r="I82" s="13" t="s">
        <v>754</v>
      </c>
      <c r="J82" s="17" t="s">
        <v>755</v>
      </c>
      <c r="K82" s="13" t="s">
        <v>1057</v>
      </c>
      <c r="L82" s="14">
        <v>43132</v>
      </c>
      <c r="M82" s="15"/>
      <c r="N82" s="15"/>
      <c r="O82" s="15"/>
      <c r="P82" s="15"/>
      <c r="Q82" s="15"/>
      <c r="R82" s="237"/>
      <c r="S82" s="15"/>
      <c r="T82" s="15"/>
      <c r="U82" s="15"/>
      <c r="V82" s="15"/>
      <c r="W82" s="15"/>
      <c r="X82" s="237"/>
      <c r="Y82" s="15"/>
      <c r="Z82" s="15"/>
      <c r="AA82" s="15"/>
      <c r="AB82" s="15"/>
      <c r="AC82" s="15"/>
      <c r="AD82" s="237"/>
      <c r="AE82" s="15"/>
      <c r="AF82" s="15"/>
      <c r="AG82" s="15"/>
      <c r="AH82" s="15"/>
      <c r="AI82" s="15"/>
      <c r="AJ82" s="237"/>
      <c r="AK82" s="15" t="s">
        <v>1364</v>
      </c>
      <c r="AM82" s="43"/>
      <c r="AN82" s="98" t="s">
        <v>428</v>
      </c>
      <c r="AO82" s="137"/>
      <c r="AP82" s="137"/>
      <c r="AQ82" s="137"/>
      <c r="AR82" s="137"/>
      <c r="AS82" s="98"/>
      <c r="AT82" s="98"/>
      <c r="AU82" s="134"/>
      <c r="AW82" s="136" t="s">
        <v>527</v>
      </c>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100"/>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101"/>
      <c r="FT82" s="15" t="str">
        <f t="shared" si="3"/>
        <v>コピーが上手くできていません。</v>
      </c>
      <c r="FU82" s="102"/>
    </row>
    <row r="83" spans="1:177" ht="24.95" customHeight="1">
      <c r="A83" s="243" t="s">
        <v>578</v>
      </c>
      <c r="B83" s="13" t="s">
        <v>50</v>
      </c>
      <c r="C83" s="13" t="s">
        <v>756</v>
      </c>
      <c r="D83" s="13">
        <v>1</v>
      </c>
      <c r="E83" s="13" t="s">
        <v>757</v>
      </c>
      <c r="F83" s="13" t="s">
        <v>758</v>
      </c>
      <c r="G83" s="13" t="s">
        <v>1365</v>
      </c>
      <c r="H83" s="13">
        <v>2372206017</v>
      </c>
      <c r="I83" s="13" t="s">
        <v>693</v>
      </c>
      <c r="J83" s="13" t="s">
        <v>1366</v>
      </c>
      <c r="K83" s="13" t="s">
        <v>1146</v>
      </c>
      <c r="L83" s="14">
        <v>44562</v>
      </c>
      <c r="M83" s="15"/>
      <c r="N83" s="15"/>
      <c r="O83" s="15"/>
      <c r="P83" s="15"/>
      <c r="Q83" s="15"/>
      <c r="R83" s="237"/>
      <c r="S83" s="15"/>
      <c r="T83" s="15"/>
      <c r="U83" s="15"/>
      <c r="V83" s="15"/>
      <c r="W83" s="15"/>
      <c r="X83" s="237"/>
      <c r="Y83" s="15"/>
      <c r="Z83" s="15"/>
      <c r="AA83" s="15"/>
      <c r="AB83" s="15"/>
      <c r="AC83" s="15"/>
      <c r="AD83" s="237"/>
      <c r="AE83" s="15"/>
      <c r="AF83" s="15"/>
      <c r="AG83" s="15"/>
      <c r="AH83" s="15"/>
      <c r="AI83" s="15"/>
      <c r="AJ83" s="237"/>
      <c r="AK83" s="15" t="s">
        <v>1367</v>
      </c>
      <c r="AM83" s="43"/>
      <c r="AN83" s="98" t="s">
        <v>428</v>
      </c>
      <c r="AO83" s="137"/>
      <c r="AP83" s="137"/>
      <c r="AQ83" s="137"/>
      <c r="AR83" s="137"/>
      <c r="AS83" s="98"/>
      <c r="AT83" s="98"/>
      <c r="AU83" s="134"/>
      <c r="AW83" s="136" t="s">
        <v>527</v>
      </c>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100"/>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101"/>
      <c r="FT83" s="15" t="str">
        <f t="shared" si="3"/>
        <v>コピーが上手くできていません。</v>
      </c>
      <c r="FU83" s="102"/>
    </row>
    <row r="84" spans="1:177" ht="24.95" customHeight="1">
      <c r="A84" s="243" t="s">
        <v>578</v>
      </c>
      <c r="B84" s="13" t="s">
        <v>759</v>
      </c>
      <c r="C84" s="13" t="s">
        <v>760</v>
      </c>
      <c r="D84" s="13">
        <v>1</v>
      </c>
      <c r="E84" s="13" t="s">
        <v>761</v>
      </c>
      <c r="F84" s="13" t="s">
        <v>762</v>
      </c>
      <c r="G84" s="13" t="s">
        <v>1368</v>
      </c>
      <c r="H84" s="13">
        <v>2362291052</v>
      </c>
      <c r="I84" s="13" t="s">
        <v>761</v>
      </c>
      <c r="J84" s="17" t="s">
        <v>762</v>
      </c>
      <c r="K84" s="13" t="s">
        <v>1063</v>
      </c>
      <c r="L84" s="14">
        <v>45505</v>
      </c>
      <c r="M84" s="15"/>
      <c r="N84" s="15"/>
      <c r="O84" s="15"/>
      <c r="P84" s="15"/>
      <c r="Q84" s="15"/>
      <c r="R84" s="237"/>
      <c r="S84" s="15"/>
      <c r="T84" s="15"/>
      <c r="U84" s="15"/>
      <c r="V84" s="15"/>
      <c r="W84" s="15"/>
      <c r="X84" s="237"/>
      <c r="Y84" s="15"/>
      <c r="Z84" s="15"/>
      <c r="AA84" s="15"/>
      <c r="AB84" s="15"/>
      <c r="AC84" s="15"/>
      <c r="AD84" s="237"/>
      <c r="AE84" s="15"/>
      <c r="AF84" s="15"/>
      <c r="AG84" s="15"/>
      <c r="AH84" s="15"/>
      <c r="AI84" s="15"/>
      <c r="AJ84" s="237"/>
      <c r="AK84" s="15" t="s">
        <v>1369</v>
      </c>
      <c r="AM84" s="43"/>
      <c r="AN84" s="98" t="s">
        <v>428</v>
      </c>
      <c r="AO84" s="137"/>
      <c r="AP84" s="137"/>
      <c r="AQ84" s="138"/>
      <c r="AR84" s="138"/>
      <c r="AS84" s="98"/>
      <c r="AT84" s="98"/>
      <c r="AU84" s="134"/>
      <c r="AW84" s="136" t="s">
        <v>527</v>
      </c>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100"/>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101"/>
      <c r="FT84" s="15" t="str">
        <f t="shared" si="3"/>
        <v>コピーが上手くできていません。</v>
      </c>
      <c r="FU84" s="102"/>
    </row>
    <row r="85" spans="1:177" ht="24.95" customHeight="1">
      <c r="A85" s="243" t="s">
        <v>578</v>
      </c>
      <c r="B85" s="13" t="s">
        <v>30</v>
      </c>
      <c r="C85" s="13" t="s">
        <v>763</v>
      </c>
      <c r="D85" s="13">
        <v>1</v>
      </c>
      <c r="E85" s="13" t="s">
        <v>764</v>
      </c>
      <c r="F85" s="13" t="s">
        <v>765</v>
      </c>
      <c r="G85" s="13" t="s">
        <v>1370</v>
      </c>
      <c r="H85" s="13">
        <v>2362290369</v>
      </c>
      <c r="I85" s="13" t="s">
        <v>764</v>
      </c>
      <c r="J85" s="13" t="s">
        <v>765</v>
      </c>
      <c r="K85" s="13" t="s">
        <v>1063</v>
      </c>
      <c r="L85" s="14">
        <v>42430</v>
      </c>
      <c r="M85" s="15"/>
      <c r="N85" s="15"/>
      <c r="O85" s="15"/>
      <c r="P85" s="15"/>
      <c r="Q85" s="15"/>
      <c r="R85" s="237"/>
      <c r="S85" s="15"/>
      <c r="T85" s="15"/>
      <c r="U85" s="15"/>
      <c r="V85" s="15"/>
      <c r="W85" s="15"/>
      <c r="X85" s="237"/>
      <c r="Y85" s="15"/>
      <c r="Z85" s="15"/>
      <c r="AA85" s="15"/>
      <c r="AB85" s="15"/>
      <c r="AC85" s="15"/>
      <c r="AD85" s="237"/>
      <c r="AE85" s="15"/>
      <c r="AF85" s="15"/>
      <c r="AG85" s="15"/>
      <c r="AH85" s="15"/>
      <c r="AI85" s="15"/>
      <c r="AJ85" s="237"/>
      <c r="AK85" s="15" t="s">
        <v>1371</v>
      </c>
      <c r="AM85" s="43"/>
      <c r="AN85" s="98" t="s">
        <v>428</v>
      </c>
      <c r="AO85" s="137"/>
      <c r="AP85" s="137"/>
      <c r="AQ85" s="138"/>
      <c r="AR85" s="137"/>
      <c r="AS85" s="98"/>
      <c r="AT85" s="98"/>
      <c r="AU85" s="134"/>
      <c r="AW85" s="136" t="s">
        <v>527</v>
      </c>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100"/>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101"/>
      <c r="FT85" s="15" t="str">
        <f t="shared" ref="FT85" si="4">IF(OR(ISBLANK(AW85),ISBLANK(AY85),ISBLANK(BA85),ISBLANK(BC85),ISBLANK(BD85),ISBLANK(BE85),ISBLANK(BG85),ISBLANK(BI85),ISBLANK(BJ85),ISBLANK(CI85),ISBLANK(CJ85),ISBLANK(CU85),ISBLANK(CV85),ISBLANK(CX85),ISBLANK(CZ85),ISBLANK(DA85),ISBLANK(DB85),ISBLANK(DD85),ISBLANK(DF85),ISBLANK(DG85),ISBLANK(DH85),ISBLANK(DI85),ISBLANK(DK85),ISBLANK(DM85),ISBLANK(DN85),ISBLANK(DO85),ISBLANK(FH85),ISBLANK(FS85)),"コピーが上手くできていません。",IF(B85=AW85,"問題なし","貼り付ける法人が間違っています。"))</f>
        <v>コピーが上手くできていません。</v>
      </c>
      <c r="FU85" s="102"/>
    </row>
    <row r="86" spans="1:177" ht="24.95" customHeight="1">
      <c r="A86" s="243" t="s">
        <v>578</v>
      </c>
      <c r="B86" s="13" t="s">
        <v>33</v>
      </c>
      <c r="C86" s="13" t="s">
        <v>766</v>
      </c>
      <c r="D86" s="13">
        <v>1</v>
      </c>
      <c r="E86" s="13" t="s">
        <v>658</v>
      </c>
      <c r="F86" s="13" t="s">
        <v>767</v>
      </c>
      <c r="G86" s="13" t="s">
        <v>1372</v>
      </c>
      <c r="H86" s="13" t="s">
        <v>1373</v>
      </c>
      <c r="I86" s="13" t="s">
        <v>658</v>
      </c>
      <c r="J86" s="13" t="s">
        <v>1374</v>
      </c>
      <c r="K86" s="13" t="s">
        <v>1072</v>
      </c>
      <c r="L86" s="14" t="s">
        <v>1375</v>
      </c>
      <c r="M86" s="15"/>
      <c r="N86" s="15"/>
      <c r="O86" s="15"/>
      <c r="P86" s="15"/>
      <c r="Q86" s="15"/>
      <c r="R86" s="237"/>
      <c r="S86" s="15"/>
      <c r="T86" s="15"/>
      <c r="U86" s="15"/>
      <c r="V86" s="15"/>
      <c r="W86" s="15"/>
      <c r="X86" s="237"/>
      <c r="Y86" s="15"/>
      <c r="Z86" s="15"/>
      <c r="AA86" s="15"/>
      <c r="AB86" s="15"/>
      <c r="AC86" s="15"/>
      <c r="AD86" s="237"/>
      <c r="AE86" s="15"/>
      <c r="AF86" s="15"/>
      <c r="AG86" s="15"/>
      <c r="AH86" s="15"/>
      <c r="AI86" s="15"/>
      <c r="AJ86" s="237"/>
      <c r="AK86" s="15" t="s">
        <v>1376</v>
      </c>
      <c r="AM86" s="43"/>
      <c r="AN86" s="98" t="s">
        <v>428</v>
      </c>
      <c r="AO86" s="137"/>
      <c r="AP86" s="137"/>
      <c r="AQ86" s="137"/>
      <c r="AR86" s="137"/>
      <c r="AS86" s="98"/>
      <c r="AT86" s="98"/>
      <c r="AU86" s="134"/>
      <c r="AW86" s="136" t="s">
        <v>527</v>
      </c>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100"/>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101"/>
      <c r="FT86" s="15" t="str">
        <f t="shared" si="3"/>
        <v>コピーが上手くできていません。</v>
      </c>
      <c r="FU86" s="102"/>
    </row>
    <row r="87" spans="1:177" ht="24.95" customHeight="1">
      <c r="A87" s="243" t="s">
        <v>578</v>
      </c>
      <c r="B87" s="13" t="s">
        <v>502</v>
      </c>
      <c r="C87" s="13" t="s">
        <v>768</v>
      </c>
      <c r="D87" s="13">
        <v>1</v>
      </c>
      <c r="E87" s="13" t="s">
        <v>769</v>
      </c>
      <c r="F87" s="13" t="s">
        <v>770</v>
      </c>
      <c r="G87" s="13" t="s">
        <v>1377</v>
      </c>
      <c r="H87" s="13">
        <v>2362290922</v>
      </c>
      <c r="I87" s="13" t="s">
        <v>1378</v>
      </c>
      <c r="J87" s="17" t="s">
        <v>1379</v>
      </c>
      <c r="K87" s="13" t="s">
        <v>1063</v>
      </c>
      <c r="L87" s="14">
        <v>45139</v>
      </c>
      <c r="M87" s="13"/>
      <c r="N87" s="13"/>
      <c r="O87" s="13"/>
      <c r="P87" s="17"/>
      <c r="Q87" s="13"/>
      <c r="R87" s="238"/>
      <c r="S87" s="13"/>
      <c r="T87" s="13"/>
      <c r="U87" s="13"/>
      <c r="V87" s="17"/>
      <c r="W87" s="13"/>
      <c r="X87" s="238"/>
      <c r="Y87" s="15"/>
      <c r="Z87" s="15"/>
      <c r="AA87" s="15"/>
      <c r="AB87" s="15"/>
      <c r="AC87" s="15"/>
      <c r="AD87" s="237"/>
      <c r="AE87" s="15"/>
      <c r="AF87" s="15"/>
      <c r="AG87" s="15"/>
      <c r="AH87" s="15"/>
      <c r="AI87" s="15"/>
      <c r="AJ87" s="237"/>
      <c r="AK87" s="15" t="s">
        <v>1380</v>
      </c>
      <c r="AM87" s="43"/>
      <c r="AN87" s="98" t="s">
        <v>428</v>
      </c>
      <c r="AO87" s="137"/>
      <c r="AP87" s="137"/>
      <c r="AQ87" s="137"/>
      <c r="AR87" s="137"/>
      <c r="AS87" s="98"/>
      <c r="AT87" s="98"/>
      <c r="AU87" s="187"/>
      <c r="AW87" s="136" t="s">
        <v>527</v>
      </c>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100"/>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101"/>
      <c r="FT87" s="15" t="str">
        <f t="shared" si="3"/>
        <v>コピーが上手くできていません。</v>
      </c>
      <c r="FU87" s="102"/>
    </row>
    <row r="88" spans="1:177" ht="24.95" customHeight="1">
      <c r="A88" s="243" t="s">
        <v>578</v>
      </c>
      <c r="B88" s="13" t="s">
        <v>45</v>
      </c>
      <c r="C88" s="13" t="s">
        <v>771</v>
      </c>
      <c r="D88" s="13">
        <v>1</v>
      </c>
      <c r="E88" s="13" t="s">
        <v>772</v>
      </c>
      <c r="F88" s="13" t="s">
        <v>773</v>
      </c>
      <c r="G88" s="13" t="s">
        <v>1381</v>
      </c>
      <c r="H88" s="13" t="s">
        <v>1382</v>
      </c>
      <c r="I88" s="13" t="s">
        <v>1383</v>
      </c>
      <c r="J88" s="13" t="s">
        <v>1384</v>
      </c>
      <c r="K88" s="13" t="s">
        <v>1215</v>
      </c>
      <c r="L88" s="14" t="s">
        <v>1385</v>
      </c>
      <c r="M88" s="15"/>
      <c r="N88" s="15"/>
      <c r="O88" s="15"/>
      <c r="P88" s="15"/>
      <c r="Q88" s="15"/>
      <c r="R88" s="237"/>
      <c r="S88" s="15"/>
      <c r="T88" s="15"/>
      <c r="U88" s="15"/>
      <c r="V88" s="15"/>
      <c r="W88" s="15"/>
      <c r="X88" s="237"/>
      <c r="Y88" s="15"/>
      <c r="Z88" s="15"/>
      <c r="AA88" s="15"/>
      <c r="AB88" s="15"/>
      <c r="AC88" s="15"/>
      <c r="AD88" s="237"/>
      <c r="AE88" s="15"/>
      <c r="AF88" s="15"/>
      <c r="AG88" s="15"/>
      <c r="AH88" s="15"/>
      <c r="AI88" s="15"/>
      <c r="AJ88" s="237"/>
      <c r="AK88" s="15" t="s">
        <v>1386</v>
      </c>
      <c r="AM88" s="43"/>
      <c r="AN88" s="98" t="s">
        <v>428</v>
      </c>
      <c r="AO88" s="137"/>
      <c r="AP88" s="137"/>
      <c r="AQ88" s="137"/>
      <c r="AR88" s="137"/>
      <c r="AS88" s="98"/>
      <c r="AT88" s="98"/>
      <c r="AU88" s="134"/>
      <c r="AW88" s="136" t="s">
        <v>527</v>
      </c>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100"/>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101"/>
      <c r="FT88" s="15" t="str">
        <f t="shared" si="3"/>
        <v>コピーが上手くできていません。</v>
      </c>
      <c r="FU88" s="102"/>
    </row>
    <row r="89" spans="1:177" ht="24.95" customHeight="1">
      <c r="A89" s="243" t="s">
        <v>578</v>
      </c>
      <c r="B89" s="13" t="s">
        <v>109</v>
      </c>
      <c r="C89" s="13" t="s">
        <v>774</v>
      </c>
      <c r="D89" s="13">
        <v>1</v>
      </c>
      <c r="E89" s="13" t="s">
        <v>746</v>
      </c>
      <c r="F89" s="13" t="s">
        <v>775</v>
      </c>
      <c r="G89" s="13" t="s">
        <v>1387</v>
      </c>
      <c r="H89" s="13">
        <v>2372205944</v>
      </c>
      <c r="I89" s="13" t="s">
        <v>1388</v>
      </c>
      <c r="J89" s="13" t="s">
        <v>1389</v>
      </c>
      <c r="K89" s="13" t="s">
        <v>1060</v>
      </c>
      <c r="L89" s="14">
        <v>44470</v>
      </c>
      <c r="M89" s="15"/>
      <c r="N89" s="15"/>
      <c r="O89" s="15"/>
      <c r="P89" s="15"/>
      <c r="Q89" s="15"/>
      <c r="R89" s="237"/>
      <c r="S89" s="15"/>
      <c r="T89" s="15"/>
      <c r="U89" s="15"/>
      <c r="V89" s="15"/>
      <c r="W89" s="15"/>
      <c r="X89" s="237"/>
      <c r="Y89" s="15"/>
      <c r="Z89" s="15"/>
      <c r="AA89" s="15"/>
      <c r="AB89" s="15"/>
      <c r="AC89" s="15"/>
      <c r="AD89" s="237"/>
      <c r="AE89" s="15"/>
      <c r="AF89" s="15"/>
      <c r="AG89" s="15"/>
      <c r="AH89" s="15"/>
      <c r="AI89" s="15"/>
      <c r="AJ89" s="237"/>
      <c r="AK89" s="15" t="s">
        <v>1390</v>
      </c>
      <c r="AM89" s="43"/>
      <c r="AN89" s="98" t="s">
        <v>428</v>
      </c>
      <c r="AO89" s="137"/>
      <c r="AP89" s="137"/>
      <c r="AQ89" s="138"/>
      <c r="AR89" s="138"/>
      <c r="AS89" s="98"/>
      <c r="AT89" s="98"/>
      <c r="AU89" s="134"/>
      <c r="AW89" s="136" t="s">
        <v>527</v>
      </c>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100"/>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101"/>
      <c r="FT89" s="15" t="str">
        <f t="shared" si="3"/>
        <v>コピーが上手くできていません。</v>
      </c>
      <c r="FU89" s="102"/>
    </row>
    <row r="90" spans="1:177" ht="24.95" customHeight="1">
      <c r="A90" s="243" t="s">
        <v>578</v>
      </c>
      <c r="B90" s="13" t="s">
        <v>35</v>
      </c>
      <c r="C90" s="13" t="s">
        <v>776</v>
      </c>
      <c r="D90" s="13">
        <v>1</v>
      </c>
      <c r="E90" s="13" t="s">
        <v>620</v>
      </c>
      <c r="F90" s="13" t="s">
        <v>522</v>
      </c>
      <c r="G90" s="13" t="s">
        <v>1391</v>
      </c>
      <c r="H90" s="13" t="s">
        <v>1392</v>
      </c>
      <c r="I90" s="13" t="s">
        <v>620</v>
      </c>
      <c r="J90" s="13" t="s">
        <v>522</v>
      </c>
      <c r="K90" s="13" t="s">
        <v>1072</v>
      </c>
      <c r="L90" s="14" t="s">
        <v>1393</v>
      </c>
      <c r="M90" s="15"/>
      <c r="N90" s="15"/>
      <c r="O90" s="15"/>
      <c r="P90" s="15"/>
      <c r="Q90" s="15"/>
      <c r="R90" s="237"/>
      <c r="S90" s="15"/>
      <c r="T90" s="15"/>
      <c r="U90" s="15"/>
      <c r="V90" s="15"/>
      <c r="W90" s="15"/>
      <c r="X90" s="237"/>
      <c r="Y90" s="15"/>
      <c r="Z90" s="15"/>
      <c r="AA90" s="15"/>
      <c r="AB90" s="15"/>
      <c r="AC90" s="15"/>
      <c r="AD90" s="237"/>
      <c r="AE90" s="15"/>
      <c r="AF90" s="15"/>
      <c r="AG90" s="15"/>
      <c r="AH90" s="15"/>
      <c r="AI90" s="15"/>
      <c r="AJ90" s="237"/>
      <c r="AK90" s="15" t="s">
        <v>1394</v>
      </c>
      <c r="AM90" s="43"/>
      <c r="AN90" s="98" t="s">
        <v>428</v>
      </c>
      <c r="AO90" s="137"/>
      <c r="AP90" s="137"/>
      <c r="AQ90" s="138"/>
      <c r="AR90" s="138"/>
      <c r="AS90" s="98"/>
      <c r="AT90" s="98"/>
      <c r="AU90" s="134"/>
      <c r="AW90" s="136" t="s">
        <v>527</v>
      </c>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100"/>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101"/>
      <c r="FT90" s="15" t="str">
        <f t="shared" si="3"/>
        <v>コピーが上手くできていません。</v>
      </c>
      <c r="FU90" s="102"/>
    </row>
    <row r="91" spans="1:177" ht="24.95" customHeight="1">
      <c r="A91" s="243" t="s">
        <v>578</v>
      </c>
      <c r="B91" s="13" t="s">
        <v>22</v>
      </c>
      <c r="C91" s="13" t="s">
        <v>777</v>
      </c>
      <c r="D91" s="13">
        <v>1</v>
      </c>
      <c r="E91" s="13" t="s">
        <v>778</v>
      </c>
      <c r="F91" s="13" t="s">
        <v>779</v>
      </c>
      <c r="G91" s="13" t="s">
        <v>1395</v>
      </c>
      <c r="H91" s="13">
        <v>2362290161</v>
      </c>
      <c r="I91" s="13" t="s">
        <v>778</v>
      </c>
      <c r="J91" s="13" t="s">
        <v>779</v>
      </c>
      <c r="K91" s="13" t="s">
        <v>1063</v>
      </c>
      <c r="L91" s="14">
        <v>40787</v>
      </c>
      <c r="M91" s="15"/>
      <c r="N91" s="15"/>
      <c r="O91" s="15"/>
      <c r="P91" s="15"/>
      <c r="Q91" s="15"/>
      <c r="R91" s="237"/>
      <c r="S91" s="15"/>
      <c r="T91" s="15"/>
      <c r="U91" s="15"/>
      <c r="V91" s="15"/>
      <c r="W91" s="15"/>
      <c r="X91" s="237"/>
      <c r="Y91" s="15"/>
      <c r="Z91" s="15"/>
      <c r="AA91" s="15"/>
      <c r="AB91" s="15"/>
      <c r="AC91" s="15"/>
      <c r="AD91" s="237"/>
      <c r="AE91" s="15"/>
      <c r="AF91" s="15"/>
      <c r="AG91" s="15"/>
      <c r="AH91" s="15"/>
      <c r="AI91" s="15"/>
      <c r="AJ91" s="237"/>
      <c r="AK91" s="15" t="s">
        <v>1396</v>
      </c>
      <c r="AM91" s="43"/>
      <c r="AN91" s="98" t="s">
        <v>428</v>
      </c>
      <c r="AO91" s="139"/>
      <c r="AP91" s="98"/>
      <c r="AQ91" s="98"/>
      <c r="AR91" s="98"/>
      <c r="AS91" s="98"/>
      <c r="AT91" s="98"/>
      <c r="AU91" s="163"/>
      <c r="AW91" s="136" t="s">
        <v>527</v>
      </c>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100"/>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101"/>
      <c r="FT91" s="15" t="str">
        <f t="shared" si="3"/>
        <v>コピーが上手くできていません。</v>
      </c>
      <c r="FU91" s="102"/>
    </row>
    <row r="92" spans="1:177" ht="24.95" customHeight="1">
      <c r="A92" s="243" t="s">
        <v>578</v>
      </c>
      <c r="B92" s="13" t="s">
        <v>473</v>
      </c>
      <c r="C92" s="13" t="s">
        <v>780</v>
      </c>
      <c r="D92" s="13">
        <v>2</v>
      </c>
      <c r="E92" s="13" t="s">
        <v>781</v>
      </c>
      <c r="F92" s="13" t="s">
        <v>782</v>
      </c>
      <c r="G92" s="13" t="s">
        <v>1397</v>
      </c>
      <c r="H92" s="13" t="s">
        <v>1398</v>
      </c>
      <c r="I92" s="13" t="s">
        <v>711</v>
      </c>
      <c r="J92" s="13" t="s">
        <v>1399</v>
      </c>
      <c r="K92" s="13" t="s">
        <v>1091</v>
      </c>
      <c r="L92" s="14">
        <v>44986</v>
      </c>
      <c r="M92" s="15" t="s">
        <v>1400</v>
      </c>
      <c r="N92" s="15" t="s">
        <v>1401</v>
      </c>
      <c r="O92" s="15" t="s">
        <v>555</v>
      </c>
      <c r="P92" s="15" t="s">
        <v>1402</v>
      </c>
      <c r="Q92" s="15" t="s">
        <v>1091</v>
      </c>
      <c r="R92" s="237">
        <v>44470</v>
      </c>
      <c r="S92" s="15"/>
      <c r="T92" s="15"/>
      <c r="U92" s="15"/>
      <c r="V92" s="15"/>
      <c r="W92" s="15"/>
      <c r="X92" s="237"/>
      <c r="Y92" s="15"/>
      <c r="Z92" s="15"/>
      <c r="AA92" s="15"/>
      <c r="AB92" s="15"/>
      <c r="AC92" s="15"/>
      <c r="AD92" s="237"/>
      <c r="AE92" s="15"/>
      <c r="AF92" s="15"/>
      <c r="AG92" s="15"/>
      <c r="AH92" s="15"/>
      <c r="AI92" s="15"/>
      <c r="AJ92" s="237"/>
      <c r="AK92" s="15" t="s">
        <v>1403</v>
      </c>
      <c r="AM92" s="43"/>
      <c r="AN92" s="98" t="s">
        <v>428</v>
      </c>
      <c r="AO92" s="139"/>
      <c r="AP92" s="98"/>
      <c r="AQ92" s="98"/>
      <c r="AR92" s="98"/>
      <c r="AS92" s="98"/>
      <c r="AT92" s="98"/>
      <c r="AU92" s="134"/>
      <c r="AW92" s="136" t="s">
        <v>527</v>
      </c>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100"/>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101"/>
      <c r="FT92" s="15" t="str">
        <f t="shared" si="3"/>
        <v>コピーが上手くできていません。</v>
      </c>
      <c r="FU92" s="102"/>
    </row>
    <row r="93" spans="1:177" ht="24.95" customHeight="1">
      <c r="A93" s="243" t="s">
        <v>578</v>
      </c>
      <c r="B93" s="13" t="s">
        <v>114</v>
      </c>
      <c r="C93" s="13" t="s">
        <v>783</v>
      </c>
      <c r="D93" s="13">
        <v>1</v>
      </c>
      <c r="E93" s="13" t="s">
        <v>784</v>
      </c>
      <c r="F93" s="13" t="s">
        <v>785</v>
      </c>
      <c r="G93" s="13" t="s">
        <v>1404</v>
      </c>
      <c r="H93" s="13">
        <v>2362290765</v>
      </c>
      <c r="I93" s="13" t="s">
        <v>814</v>
      </c>
      <c r="J93" s="13" t="s">
        <v>1405</v>
      </c>
      <c r="K93" s="13" t="s">
        <v>1063</v>
      </c>
      <c r="L93" s="14">
        <v>44652</v>
      </c>
      <c r="M93" s="15"/>
      <c r="N93" s="15"/>
      <c r="O93" s="15"/>
      <c r="P93" s="15"/>
      <c r="Q93" s="15"/>
      <c r="R93" s="237"/>
      <c r="S93" s="15"/>
      <c r="T93" s="15"/>
      <c r="U93" s="15"/>
      <c r="V93" s="15"/>
      <c r="W93" s="15"/>
      <c r="X93" s="237"/>
      <c r="Y93" s="15"/>
      <c r="Z93" s="15"/>
      <c r="AA93" s="15"/>
      <c r="AB93" s="15"/>
      <c r="AC93" s="15"/>
      <c r="AD93" s="237"/>
      <c r="AE93" s="15"/>
      <c r="AF93" s="15"/>
      <c r="AG93" s="15"/>
      <c r="AH93" s="15"/>
      <c r="AI93" s="15"/>
      <c r="AJ93" s="237"/>
      <c r="AK93" s="15" t="s">
        <v>1406</v>
      </c>
      <c r="AM93" s="43"/>
      <c r="AN93" s="98" t="s">
        <v>428</v>
      </c>
      <c r="AO93" s="137"/>
      <c r="AP93" s="137"/>
      <c r="AQ93" s="138"/>
      <c r="AR93" s="137"/>
      <c r="AS93" s="98"/>
      <c r="AT93" s="98"/>
      <c r="AU93" s="134"/>
      <c r="AW93" s="136" t="s">
        <v>527</v>
      </c>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100"/>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101"/>
      <c r="FT93" s="15" t="str">
        <f t="shared" si="3"/>
        <v>コピーが上手くできていません。</v>
      </c>
      <c r="FU93" s="102"/>
    </row>
    <row r="94" spans="1:177" ht="24.95" customHeight="1">
      <c r="A94" s="243" t="s">
        <v>578</v>
      </c>
      <c r="B94" s="13" t="s">
        <v>64</v>
      </c>
      <c r="C94" s="13" t="s">
        <v>786</v>
      </c>
      <c r="D94" s="13">
        <v>1</v>
      </c>
      <c r="E94" s="13" t="s">
        <v>787</v>
      </c>
      <c r="F94" s="13" t="s">
        <v>788</v>
      </c>
      <c r="G94" s="13" t="s">
        <v>64</v>
      </c>
      <c r="H94" s="13">
        <v>2372200556</v>
      </c>
      <c r="I94" s="13" t="s">
        <v>787</v>
      </c>
      <c r="J94" s="13" t="s">
        <v>788</v>
      </c>
      <c r="K94" s="13" t="s">
        <v>1146</v>
      </c>
      <c r="L94" s="14">
        <v>36613</v>
      </c>
      <c r="M94" s="15"/>
      <c r="N94" s="15"/>
      <c r="O94" s="15"/>
      <c r="P94" s="15"/>
      <c r="Q94" s="15"/>
      <c r="R94" s="237"/>
      <c r="S94" s="15"/>
      <c r="T94" s="15"/>
      <c r="U94" s="15"/>
      <c r="V94" s="15"/>
      <c r="W94" s="15"/>
      <c r="X94" s="237"/>
      <c r="Y94" s="15"/>
      <c r="Z94" s="15"/>
      <c r="AA94" s="15"/>
      <c r="AB94" s="15"/>
      <c r="AC94" s="15"/>
      <c r="AD94" s="237"/>
      <c r="AE94" s="15"/>
      <c r="AF94" s="15"/>
      <c r="AG94" s="15"/>
      <c r="AH94" s="15"/>
      <c r="AI94" s="15"/>
      <c r="AJ94" s="237"/>
      <c r="AK94" s="15" t="s">
        <v>1407</v>
      </c>
      <c r="AM94" s="43"/>
      <c r="AN94" s="98" t="s">
        <v>428</v>
      </c>
      <c r="AO94" s="139"/>
      <c r="AP94" s="98"/>
      <c r="AQ94" s="98"/>
      <c r="AR94" s="98"/>
      <c r="AS94" s="98"/>
      <c r="AT94" s="98"/>
      <c r="AU94" s="140"/>
      <c r="AW94" s="136" t="s">
        <v>527</v>
      </c>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100"/>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101"/>
      <c r="FT94" s="15" t="str">
        <f t="shared" si="3"/>
        <v>コピーが上手くできていません。</v>
      </c>
      <c r="FU94" s="102"/>
    </row>
    <row r="95" spans="1:177" ht="24.95" customHeight="1">
      <c r="A95" s="243" t="s">
        <v>578</v>
      </c>
      <c r="B95" s="13" t="s">
        <v>85</v>
      </c>
      <c r="C95" s="13" t="s">
        <v>789</v>
      </c>
      <c r="D95" s="13">
        <v>1</v>
      </c>
      <c r="E95" s="13" t="s">
        <v>790</v>
      </c>
      <c r="F95" s="13" t="s">
        <v>791</v>
      </c>
      <c r="G95" s="13" t="s">
        <v>1408</v>
      </c>
      <c r="H95" s="13">
        <v>2372203378</v>
      </c>
      <c r="I95" s="13" t="s">
        <v>790</v>
      </c>
      <c r="J95" s="13" t="s">
        <v>791</v>
      </c>
      <c r="K95" s="13" t="s">
        <v>1060</v>
      </c>
      <c r="L95" s="14">
        <v>40969</v>
      </c>
      <c r="M95" s="15"/>
      <c r="N95" s="15"/>
      <c r="O95" s="15"/>
      <c r="P95" s="15"/>
      <c r="Q95" s="15"/>
      <c r="R95" s="237"/>
      <c r="S95" s="15"/>
      <c r="T95" s="15"/>
      <c r="U95" s="15"/>
      <c r="V95" s="15"/>
      <c r="W95" s="15"/>
      <c r="X95" s="237"/>
      <c r="Y95" s="15"/>
      <c r="Z95" s="15"/>
      <c r="AA95" s="15"/>
      <c r="AB95" s="15"/>
      <c r="AC95" s="15"/>
      <c r="AD95" s="237"/>
      <c r="AE95" s="15"/>
      <c r="AF95" s="15"/>
      <c r="AG95" s="15"/>
      <c r="AH95" s="15"/>
      <c r="AI95" s="15"/>
      <c r="AJ95" s="237"/>
      <c r="AK95" s="15" t="s">
        <v>1409</v>
      </c>
      <c r="AM95" s="43"/>
      <c r="AN95" s="98" t="s">
        <v>428</v>
      </c>
      <c r="AO95" s="137"/>
      <c r="AP95" s="137"/>
      <c r="AQ95" s="137"/>
      <c r="AR95" s="137"/>
      <c r="AS95" s="98"/>
      <c r="AT95" s="98"/>
      <c r="AU95" s="134"/>
      <c r="AW95" s="136" t="s">
        <v>527</v>
      </c>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100"/>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101"/>
      <c r="FT95" s="15" t="str">
        <f t="shared" si="3"/>
        <v>コピーが上手くできていません。</v>
      </c>
      <c r="FU95" s="102"/>
    </row>
    <row r="96" spans="1:177" ht="24.95" customHeight="1">
      <c r="A96" s="243" t="s">
        <v>578</v>
      </c>
      <c r="B96" s="13" t="s">
        <v>496</v>
      </c>
      <c r="C96" s="13" t="s">
        <v>792</v>
      </c>
      <c r="D96" s="13">
        <v>1</v>
      </c>
      <c r="E96" s="13" t="s">
        <v>546</v>
      </c>
      <c r="F96" s="13" t="s">
        <v>793</v>
      </c>
      <c r="G96" s="13" t="s">
        <v>1410</v>
      </c>
      <c r="H96" s="13">
        <v>2362290252</v>
      </c>
      <c r="I96" s="13" t="s">
        <v>546</v>
      </c>
      <c r="J96" s="13" t="s">
        <v>1411</v>
      </c>
      <c r="K96" s="13" t="s">
        <v>1063</v>
      </c>
      <c r="L96" s="14">
        <v>41730</v>
      </c>
      <c r="M96" s="13"/>
      <c r="N96" s="13"/>
      <c r="O96" s="13"/>
      <c r="P96" s="13"/>
      <c r="Q96" s="13"/>
      <c r="R96" s="238"/>
      <c r="S96" s="13"/>
      <c r="T96" s="13"/>
      <c r="U96" s="13"/>
      <c r="V96" s="13"/>
      <c r="W96" s="13"/>
      <c r="X96" s="238"/>
      <c r="Y96" s="13"/>
      <c r="Z96" s="13"/>
      <c r="AA96" s="13"/>
      <c r="AB96" s="13"/>
      <c r="AC96" s="13"/>
      <c r="AD96" s="238"/>
      <c r="AE96" s="15"/>
      <c r="AF96" s="15"/>
      <c r="AG96" s="15"/>
      <c r="AH96" s="15"/>
      <c r="AI96" s="15"/>
      <c r="AJ96" s="237"/>
      <c r="AK96" s="15" t="s">
        <v>1412</v>
      </c>
      <c r="AM96" s="43"/>
      <c r="AN96" s="98" t="s">
        <v>428</v>
      </c>
      <c r="AO96" s="137"/>
      <c r="AP96" s="137"/>
      <c r="AQ96" s="138"/>
      <c r="AR96" s="138"/>
      <c r="AS96" s="98"/>
      <c r="AT96" s="98"/>
      <c r="AU96" s="134"/>
      <c r="AW96" s="177" t="s">
        <v>527</v>
      </c>
      <c r="AX96" s="99"/>
      <c r="AY96" s="178"/>
      <c r="AZ96" s="99"/>
      <c r="BA96" s="99"/>
      <c r="BB96" s="99"/>
      <c r="BC96" s="179"/>
      <c r="BD96" s="179"/>
      <c r="BE96" s="179"/>
      <c r="BF96" s="179"/>
      <c r="BG96" s="179"/>
      <c r="BH96" s="179"/>
      <c r="BI96" s="179"/>
      <c r="BJ96" s="179"/>
      <c r="BK96" s="99"/>
      <c r="BL96" s="179"/>
      <c r="BM96" s="99"/>
      <c r="BN96" s="99"/>
      <c r="BO96" s="99"/>
      <c r="BP96" s="179"/>
      <c r="BQ96" s="99"/>
      <c r="BR96" s="99"/>
      <c r="BS96" s="99"/>
      <c r="BT96" s="179"/>
      <c r="BU96" s="99"/>
      <c r="BV96" s="99"/>
      <c r="BW96" s="99"/>
      <c r="BX96" s="179"/>
      <c r="BY96" s="99"/>
      <c r="BZ96" s="99"/>
      <c r="CA96" s="99"/>
      <c r="CB96" s="179"/>
      <c r="CC96" s="99"/>
      <c r="CD96" s="99"/>
      <c r="CE96" s="99"/>
      <c r="CF96" s="179"/>
      <c r="CG96" s="99"/>
      <c r="CH96" s="99"/>
      <c r="CI96" s="179"/>
      <c r="CJ96" s="178"/>
      <c r="CK96" s="99"/>
      <c r="CL96" s="179"/>
      <c r="CM96" s="99"/>
      <c r="CN96" s="99"/>
      <c r="CO96" s="179"/>
      <c r="CP96" s="99"/>
      <c r="CQ96" s="179"/>
      <c r="CR96" s="99"/>
      <c r="CS96" s="100"/>
      <c r="CT96" s="99"/>
      <c r="CU96" s="178"/>
      <c r="CV96" s="99"/>
      <c r="CW96" s="99"/>
      <c r="CX96" s="99"/>
      <c r="CY96" s="99"/>
      <c r="CZ96" s="179"/>
      <c r="DA96" s="179"/>
      <c r="DB96" s="179"/>
      <c r="DC96" s="179"/>
      <c r="DD96" s="179"/>
      <c r="DE96" s="179"/>
      <c r="DF96" s="179"/>
      <c r="DG96" s="179"/>
      <c r="DH96" s="99"/>
      <c r="DI96" s="179"/>
      <c r="DJ96" s="99"/>
      <c r="DK96" s="179"/>
      <c r="DL96" s="99"/>
      <c r="DM96" s="179"/>
      <c r="DN96" s="179"/>
      <c r="DO96" s="179"/>
      <c r="DP96" s="99"/>
      <c r="DQ96" s="99"/>
      <c r="DR96" s="99"/>
      <c r="DS96" s="99"/>
      <c r="DT96" s="99"/>
      <c r="DU96" s="99"/>
      <c r="DV96" s="99"/>
      <c r="DW96" s="99"/>
      <c r="DX96" s="99"/>
      <c r="DY96" s="99"/>
      <c r="DZ96" s="99"/>
      <c r="EA96" s="99"/>
      <c r="EB96" s="99"/>
      <c r="EC96" s="99"/>
      <c r="ED96" s="99"/>
      <c r="EE96" s="99"/>
      <c r="EF96" s="99"/>
      <c r="EG96" s="99"/>
      <c r="EH96" s="99"/>
      <c r="EI96" s="99"/>
      <c r="EJ96" s="179"/>
      <c r="EK96" s="99"/>
      <c r="EL96" s="99"/>
      <c r="EM96" s="99"/>
      <c r="EN96" s="179"/>
      <c r="EO96" s="99"/>
      <c r="EP96" s="99"/>
      <c r="EQ96" s="99"/>
      <c r="ER96" s="179"/>
      <c r="ES96" s="99"/>
      <c r="ET96" s="99"/>
      <c r="EU96" s="99"/>
      <c r="EV96" s="179"/>
      <c r="EW96" s="99"/>
      <c r="EX96" s="99"/>
      <c r="EY96" s="99"/>
      <c r="EZ96" s="179"/>
      <c r="FA96" s="99"/>
      <c r="FB96" s="99"/>
      <c r="FC96" s="99"/>
      <c r="FD96" s="179"/>
      <c r="FE96" s="99"/>
      <c r="FF96" s="99"/>
      <c r="FG96" s="179"/>
      <c r="FH96" s="178"/>
      <c r="FI96" s="99"/>
      <c r="FJ96" s="179"/>
      <c r="FK96" s="99"/>
      <c r="FL96" s="99"/>
      <c r="FM96" s="179"/>
      <c r="FN96" s="99"/>
      <c r="FO96" s="179"/>
      <c r="FP96" s="99"/>
      <c r="FQ96" s="99"/>
      <c r="FR96" s="99"/>
      <c r="FS96" s="180"/>
      <c r="FT96" s="15" t="str">
        <f t="shared" si="3"/>
        <v>コピーが上手くできていません。</v>
      </c>
      <c r="FU96" s="102"/>
    </row>
    <row r="97" spans="1:177" ht="24.95" customHeight="1">
      <c r="A97" s="243" t="s">
        <v>578</v>
      </c>
      <c r="B97" s="13" t="s">
        <v>91</v>
      </c>
      <c r="C97" s="13" t="s">
        <v>794</v>
      </c>
      <c r="D97" s="13">
        <v>1</v>
      </c>
      <c r="E97" s="13" t="s">
        <v>795</v>
      </c>
      <c r="F97" s="13" t="s">
        <v>796</v>
      </c>
      <c r="G97" s="13" t="s">
        <v>1413</v>
      </c>
      <c r="H97" s="13">
        <v>2372204152</v>
      </c>
      <c r="I97" s="13" t="s">
        <v>795</v>
      </c>
      <c r="J97" s="17" t="s">
        <v>1414</v>
      </c>
      <c r="K97" s="13" t="s">
        <v>1057</v>
      </c>
      <c r="L97" s="14">
        <v>41883</v>
      </c>
      <c r="M97" s="15"/>
      <c r="N97" s="15"/>
      <c r="O97" s="15"/>
      <c r="P97" s="15"/>
      <c r="Q97" s="15"/>
      <c r="R97" s="237"/>
      <c r="S97" s="15"/>
      <c r="T97" s="15"/>
      <c r="U97" s="15"/>
      <c r="V97" s="15"/>
      <c r="W97" s="15"/>
      <c r="X97" s="237"/>
      <c r="Y97" s="15"/>
      <c r="Z97" s="15"/>
      <c r="AA97" s="15"/>
      <c r="AB97" s="15"/>
      <c r="AC97" s="15"/>
      <c r="AD97" s="237"/>
      <c r="AE97" s="15"/>
      <c r="AF97" s="15"/>
      <c r="AG97" s="15"/>
      <c r="AH97" s="15"/>
      <c r="AI97" s="15"/>
      <c r="AJ97" s="237"/>
      <c r="AK97" s="15" t="s">
        <v>1415</v>
      </c>
      <c r="AM97" s="43"/>
      <c r="AN97" s="98" t="s">
        <v>428</v>
      </c>
      <c r="AO97" s="137"/>
      <c r="AP97" s="137"/>
      <c r="AQ97" s="138"/>
      <c r="AR97" s="137"/>
      <c r="AS97" s="98"/>
      <c r="AT97" s="98"/>
      <c r="AU97" s="134"/>
      <c r="AW97" s="136" t="s">
        <v>527</v>
      </c>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100"/>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101"/>
      <c r="FT97" s="15" t="str">
        <f t="shared" si="3"/>
        <v>コピーが上手くできていません。</v>
      </c>
      <c r="FU97" s="102"/>
    </row>
    <row r="98" spans="1:177" ht="24.95" customHeight="1">
      <c r="A98" s="243" t="s">
        <v>578</v>
      </c>
      <c r="B98" s="13" t="s">
        <v>116</v>
      </c>
      <c r="C98" s="13" t="s">
        <v>797</v>
      </c>
      <c r="D98" s="13">
        <v>1</v>
      </c>
      <c r="E98" s="13" t="s">
        <v>798</v>
      </c>
      <c r="F98" s="13" t="s">
        <v>799</v>
      </c>
      <c r="G98" s="13" t="s">
        <v>1416</v>
      </c>
      <c r="H98" s="13">
        <v>2372206140</v>
      </c>
      <c r="I98" s="13" t="s">
        <v>537</v>
      </c>
      <c r="J98" s="17" t="s">
        <v>1417</v>
      </c>
      <c r="K98" s="13" t="s">
        <v>1057</v>
      </c>
      <c r="L98" s="14">
        <v>44743</v>
      </c>
      <c r="M98" s="15"/>
      <c r="N98" s="15"/>
      <c r="O98" s="15"/>
      <c r="P98" s="15"/>
      <c r="Q98" s="15"/>
      <c r="R98" s="237"/>
      <c r="S98" s="15"/>
      <c r="T98" s="15"/>
      <c r="U98" s="15"/>
      <c r="V98" s="15"/>
      <c r="W98" s="15"/>
      <c r="X98" s="237"/>
      <c r="Y98" s="15"/>
      <c r="Z98" s="15"/>
      <c r="AA98" s="15"/>
      <c r="AB98" s="15"/>
      <c r="AC98" s="15"/>
      <c r="AD98" s="237"/>
      <c r="AE98" s="15"/>
      <c r="AF98" s="15"/>
      <c r="AG98" s="15"/>
      <c r="AH98" s="15"/>
      <c r="AI98" s="15"/>
      <c r="AJ98" s="237"/>
      <c r="AK98" s="15" t="s">
        <v>1418</v>
      </c>
      <c r="AM98" s="43"/>
      <c r="AN98" s="98" t="s">
        <v>428</v>
      </c>
      <c r="AO98" s="137"/>
      <c r="AP98" s="137"/>
      <c r="AQ98" s="138"/>
      <c r="AR98" s="138"/>
      <c r="AS98" s="98"/>
      <c r="AT98" s="98"/>
      <c r="AU98" s="134"/>
      <c r="AW98" s="136" t="s">
        <v>527</v>
      </c>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100"/>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101"/>
      <c r="FT98" s="15" t="str">
        <f t="shared" si="3"/>
        <v>コピーが上手くできていません。</v>
      </c>
      <c r="FU98" s="102"/>
    </row>
    <row r="99" spans="1:177" ht="24.95" customHeight="1">
      <c r="A99" s="243" t="s">
        <v>578</v>
      </c>
      <c r="B99" s="13" t="s">
        <v>101</v>
      </c>
      <c r="C99" s="13" t="s">
        <v>800</v>
      </c>
      <c r="D99" s="13">
        <v>1</v>
      </c>
      <c r="E99" s="13" t="s">
        <v>801</v>
      </c>
      <c r="F99" s="13" t="s">
        <v>802</v>
      </c>
      <c r="G99" s="13" t="s">
        <v>1419</v>
      </c>
      <c r="H99" s="13">
        <v>2372205191</v>
      </c>
      <c r="I99" s="13" t="s">
        <v>801</v>
      </c>
      <c r="J99" s="13" t="s">
        <v>1420</v>
      </c>
      <c r="K99" s="13" t="s">
        <v>1060</v>
      </c>
      <c r="L99" s="14">
        <v>43191</v>
      </c>
      <c r="M99" s="15"/>
      <c r="N99" s="15"/>
      <c r="O99" s="15"/>
      <c r="P99" s="15"/>
      <c r="Q99" s="15"/>
      <c r="R99" s="237"/>
      <c r="S99" s="15"/>
      <c r="T99" s="15"/>
      <c r="U99" s="15"/>
      <c r="V99" s="15"/>
      <c r="W99" s="15"/>
      <c r="X99" s="237"/>
      <c r="Y99" s="15"/>
      <c r="Z99" s="15"/>
      <c r="AA99" s="15"/>
      <c r="AB99" s="15"/>
      <c r="AC99" s="15"/>
      <c r="AD99" s="237"/>
      <c r="AE99" s="15"/>
      <c r="AF99" s="15"/>
      <c r="AG99" s="15"/>
      <c r="AH99" s="15"/>
      <c r="AI99" s="15"/>
      <c r="AJ99" s="237"/>
      <c r="AK99" s="15" t="s">
        <v>1421</v>
      </c>
      <c r="AM99" s="43"/>
      <c r="AN99" s="98" t="s">
        <v>428</v>
      </c>
      <c r="AO99" s="139"/>
      <c r="AP99" s="98"/>
      <c r="AQ99" s="98"/>
      <c r="AR99" s="98"/>
      <c r="AS99" s="98"/>
      <c r="AT99" s="98"/>
      <c r="AU99" s="134"/>
      <c r="AW99" s="136" t="s">
        <v>527</v>
      </c>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100"/>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101"/>
      <c r="FT99" s="15" t="str">
        <f t="shared" si="3"/>
        <v>コピーが上手くできていません。</v>
      </c>
      <c r="FU99" s="102"/>
    </row>
    <row r="100" spans="1:177" ht="24.95" customHeight="1">
      <c r="A100" s="243" t="s">
        <v>578</v>
      </c>
      <c r="B100" s="13" t="s">
        <v>26</v>
      </c>
      <c r="C100" s="13" t="s">
        <v>803</v>
      </c>
      <c r="D100" s="13">
        <v>4</v>
      </c>
      <c r="E100" s="13" t="s">
        <v>804</v>
      </c>
      <c r="F100" s="13" t="s">
        <v>805</v>
      </c>
      <c r="G100" s="13" t="s">
        <v>1422</v>
      </c>
      <c r="H100" s="13">
        <v>2372202818</v>
      </c>
      <c r="I100" s="13" t="s">
        <v>1423</v>
      </c>
      <c r="J100" s="13" t="s">
        <v>1424</v>
      </c>
      <c r="K100" s="13" t="s">
        <v>1146</v>
      </c>
      <c r="L100" s="14">
        <v>39873</v>
      </c>
      <c r="M100" s="15" t="s">
        <v>1425</v>
      </c>
      <c r="N100" s="15">
        <v>2372201968</v>
      </c>
      <c r="O100" s="15" t="s">
        <v>1423</v>
      </c>
      <c r="P100" s="15" t="s">
        <v>1426</v>
      </c>
      <c r="Q100" s="15" t="s">
        <v>1057</v>
      </c>
      <c r="R100" s="237">
        <v>38534</v>
      </c>
      <c r="S100" s="15" t="s">
        <v>1427</v>
      </c>
      <c r="T100" s="15">
        <v>2372201976</v>
      </c>
      <c r="U100" s="15" t="s">
        <v>804</v>
      </c>
      <c r="V100" s="15" t="s">
        <v>1428</v>
      </c>
      <c r="W100" s="15" t="s">
        <v>1060</v>
      </c>
      <c r="X100" s="237">
        <v>38534</v>
      </c>
      <c r="Y100" s="15" t="s">
        <v>1429</v>
      </c>
      <c r="Z100" s="15">
        <v>2362290237</v>
      </c>
      <c r="AA100" s="15" t="s">
        <v>804</v>
      </c>
      <c r="AB100" s="15" t="s">
        <v>805</v>
      </c>
      <c r="AC100" s="15" t="s">
        <v>1063</v>
      </c>
      <c r="AD100" s="237">
        <v>41730</v>
      </c>
      <c r="AE100" s="15"/>
      <c r="AF100" s="15"/>
      <c r="AG100" s="15"/>
      <c r="AH100" s="15"/>
      <c r="AI100" s="15"/>
      <c r="AJ100" s="237"/>
      <c r="AK100" s="15" t="s">
        <v>1430</v>
      </c>
      <c r="AM100" s="43"/>
      <c r="AN100" s="98" t="s">
        <v>428</v>
      </c>
      <c r="AO100" s="137"/>
      <c r="AP100" s="137"/>
      <c r="AQ100" s="138"/>
      <c r="AR100" s="138"/>
      <c r="AS100" s="98"/>
      <c r="AT100" s="98"/>
      <c r="AU100" s="134"/>
      <c r="AW100" s="136" t="s">
        <v>527</v>
      </c>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100"/>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101"/>
      <c r="FT100" s="15" t="str">
        <f t="shared" si="3"/>
        <v>コピーが上手くできていません。</v>
      </c>
      <c r="FU100" s="102"/>
    </row>
    <row r="101" spans="1:177" ht="24.95" customHeight="1">
      <c r="A101" s="243" t="s">
        <v>578</v>
      </c>
      <c r="B101" s="13" t="s">
        <v>806</v>
      </c>
      <c r="C101" s="13" t="s">
        <v>807</v>
      </c>
      <c r="D101" s="13">
        <v>1</v>
      </c>
      <c r="E101" s="13" t="s">
        <v>808</v>
      </c>
      <c r="F101" s="13" t="s">
        <v>809</v>
      </c>
      <c r="G101" s="13" t="s">
        <v>1431</v>
      </c>
      <c r="H101" s="13">
        <v>2372206660</v>
      </c>
      <c r="I101" s="13" t="s">
        <v>1432</v>
      </c>
      <c r="J101" s="13" t="s">
        <v>1433</v>
      </c>
      <c r="K101" s="13" t="s">
        <v>1057</v>
      </c>
      <c r="L101" s="14">
        <v>45627</v>
      </c>
      <c r="M101" s="15"/>
      <c r="N101" s="15"/>
      <c r="O101" s="15"/>
      <c r="P101" s="15"/>
      <c r="Q101" s="15"/>
      <c r="R101" s="237"/>
      <c r="S101" s="15"/>
      <c r="T101" s="15"/>
      <c r="U101" s="15"/>
      <c r="V101" s="15"/>
      <c r="W101" s="15"/>
      <c r="X101" s="237"/>
      <c r="Y101" s="15"/>
      <c r="Z101" s="15"/>
      <c r="AA101" s="15"/>
      <c r="AB101" s="15"/>
      <c r="AC101" s="15"/>
      <c r="AD101" s="237"/>
      <c r="AE101" s="15"/>
      <c r="AF101" s="15"/>
      <c r="AG101" s="15"/>
      <c r="AH101" s="15"/>
      <c r="AI101" s="15"/>
      <c r="AJ101" s="237"/>
      <c r="AK101" s="15" t="s">
        <v>1434</v>
      </c>
      <c r="AM101" s="43"/>
      <c r="AN101" s="98" t="s">
        <v>428</v>
      </c>
      <c r="AO101" s="137"/>
      <c r="AP101" s="137"/>
      <c r="AQ101" s="138"/>
      <c r="AR101" s="138"/>
      <c r="AS101" s="98"/>
      <c r="AT101" s="98"/>
      <c r="AU101" s="134"/>
      <c r="AW101" s="136" t="s">
        <v>527</v>
      </c>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100"/>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101"/>
      <c r="FT101" s="15" t="str">
        <f t="shared" si="3"/>
        <v>コピーが上手くできていません。</v>
      </c>
      <c r="FU101" s="102"/>
    </row>
    <row r="102" spans="1:177" ht="24.95" customHeight="1">
      <c r="A102" s="243" t="s">
        <v>578</v>
      </c>
      <c r="B102" s="13" t="s">
        <v>498</v>
      </c>
      <c r="C102" s="13" t="s">
        <v>810</v>
      </c>
      <c r="D102" s="13">
        <v>1</v>
      </c>
      <c r="E102" s="13" t="s">
        <v>811</v>
      </c>
      <c r="F102" s="13" t="s">
        <v>812</v>
      </c>
      <c r="G102" s="13" t="s">
        <v>1435</v>
      </c>
      <c r="H102" s="13" t="s">
        <v>1436</v>
      </c>
      <c r="I102" s="13" t="s">
        <v>1437</v>
      </c>
      <c r="J102" s="13" t="s">
        <v>1438</v>
      </c>
      <c r="K102" s="13" t="s">
        <v>1231</v>
      </c>
      <c r="L102" s="14" t="s">
        <v>1439</v>
      </c>
      <c r="M102" s="13"/>
      <c r="N102" s="13"/>
      <c r="O102" s="13"/>
      <c r="P102" s="17"/>
      <c r="Q102" s="13"/>
      <c r="R102" s="238"/>
      <c r="S102" s="15"/>
      <c r="T102" s="15"/>
      <c r="U102" s="15"/>
      <c r="V102" s="15"/>
      <c r="W102" s="15"/>
      <c r="X102" s="237"/>
      <c r="Y102" s="15"/>
      <c r="Z102" s="15"/>
      <c r="AA102" s="15"/>
      <c r="AB102" s="15"/>
      <c r="AC102" s="15"/>
      <c r="AD102" s="237"/>
      <c r="AE102" s="15"/>
      <c r="AF102" s="15"/>
      <c r="AG102" s="15"/>
      <c r="AH102" s="15"/>
      <c r="AI102" s="15"/>
      <c r="AJ102" s="237"/>
      <c r="AK102" s="15" t="s">
        <v>1440</v>
      </c>
      <c r="AM102" s="43"/>
      <c r="AN102" s="98" t="s">
        <v>428</v>
      </c>
      <c r="AO102" s="137"/>
      <c r="AP102" s="137"/>
      <c r="AQ102" s="138"/>
      <c r="AR102" s="138"/>
      <c r="AS102" s="98"/>
      <c r="AT102" s="98"/>
      <c r="AU102" s="134"/>
      <c r="AW102" s="136" t="s">
        <v>527</v>
      </c>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100"/>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101"/>
      <c r="FT102" s="15" t="str">
        <f t="shared" si="3"/>
        <v>コピーが上手くできていません。</v>
      </c>
      <c r="FU102" s="102"/>
    </row>
    <row r="103" spans="1:177" ht="24.95" customHeight="1">
      <c r="A103" s="243" t="s">
        <v>578</v>
      </c>
      <c r="B103" s="13" t="s">
        <v>495</v>
      </c>
      <c r="C103" s="13" t="s">
        <v>813</v>
      </c>
      <c r="D103" s="13">
        <v>1</v>
      </c>
      <c r="E103" s="13" t="s">
        <v>814</v>
      </c>
      <c r="F103" s="13" t="s">
        <v>815</v>
      </c>
      <c r="G103" s="13" t="s">
        <v>1441</v>
      </c>
      <c r="H103" s="13" t="s">
        <v>1442</v>
      </c>
      <c r="I103" s="13" t="s">
        <v>814</v>
      </c>
      <c r="J103" s="17" t="s">
        <v>1443</v>
      </c>
      <c r="K103" s="13" t="s">
        <v>1091</v>
      </c>
      <c r="L103" s="14" t="s">
        <v>1444</v>
      </c>
      <c r="M103" s="15"/>
      <c r="N103" s="15"/>
      <c r="O103" s="15"/>
      <c r="P103" s="15"/>
      <c r="Q103" s="15"/>
      <c r="R103" s="237"/>
      <c r="S103" s="15"/>
      <c r="T103" s="15"/>
      <c r="U103" s="15"/>
      <c r="V103" s="15"/>
      <c r="W103" s="15"/>
      <c r="X103" s="237"/>
      <c r="Y103" s="15"/>
      <c r="Z103" s="15"/>
      <c r="AA103" s="15"/>
      <c r="AB103" s="15"/>
      <c r="AC103" s="15"/>
      <c r="AD103" s="237"/>
      <c r="AE103" s="15"/>
      <c r="AF103" s="15"/>
      <c r="AG103" s="15"/>
      <c r="AH103" s="15"/>
      <c r="AI103" s="15"/>
      <c r="AJ103" s="237"/>
      <c r="AK103" s="15" t="s">
        <v>1445</v>
      </c>
      <c r="AM103" s="43"/>
      <c r="AN103" s="98" t="s">
        <v>428</v>
      </c>
      <c r="AO103" s="137"/>
      <c r="AP103" s="138"/>
      <c r="AQ103" s="138"/>
      <c r="AR103" s="138"/>
      <c r="AS103" s="98"/>
      <c r="AT103" s="98"/>
      <c r="AU103" s="181"/>
      <c r="AW103" s="136" t="s">
        <v>527</v>
      </c>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100"/>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101"/>
      <c r="FT103" s="15" t="str">
        <f t="shared" si="3"/>
        <v>コピーが上手くできていません。</v>
      </c>
      <c r="FU103" s="102"/>
    </row>
    <row r="104" spans="1:177" ht="24.95" customHeight="1">
      <c r="A104" s="243" t="s">
        <v>578</v>
      </c>
      <c r="B104" s="13" t="s">
        <v>83</v>
      </c>
      <c r="C104" s="13" t="s">
        <v>816</v>
      </c>
      <c r="D104" s="13">
        <v>1</v>
      </c>
      <c r="E104" s="13" t="s">
        <v>817</v>
      </c>
      <c r="F104" s="13" t="s">
        <v>818</v>
      </c>
      <c r="G104" s="13" t="s">
        <v>1446</v>
      </c>
      <c r="H104" s="13">
        <v>2372205357</v>
      </c>
      <c r="I104" s="13" t="s">
        <v>1447</v>
      </c>
      <c r="J104" s="13" t="s">
        <v>1448</v>
      </c>
      <c r="K104" s="13" t="s">
        <v>1060</v>
      </c>
      <c r="L104" s="14">
        <v>43617</v>
      </c>
      <c r="M104" s="15"/>
      <c r="N104" s="15"/>
      <c r="O104" s="15"/>
      <c r="P104" s="15"/>
      <c r="Q104" s="15"/>
      <c r="R104" s="237"/>
      <c r="S104" s="15"/>
      <c r="T104" s="15"/>
      <c r="U104" s="15"/>
      <c r="V104" s="15"/>
      <c r="W104" s="15"/>
      <c r="X104" s="237"/>
      <c r="Y104" s="15"/>
      <c r="Z104" s="15"/>
      <c r="AA104" s="15"/>
      <c r="AB104" s="15"/>
      <c r="AC104" s="15"/>
      <c r="AD104" s="237"/>
      <c r="AE104" s="15"/>
      <c r="AF104" s="15"/>
      <c r="AG104" s="15"/>
      <c r="AH104" s="15"/>
      <c r="AI104" s="15"/>
      <c r="AJ104" s="237"/>
      <c r="AK104" s="15" t="s">
        <v>1449</v>
      </c>
      <c r="AM104" s="43"/>
      <c r="AN104" s="98" t="s">
        <v>428</v>
      </c>
      <c r="AO104" s="137"/>
      <c r="AP104" s="137"/>
      <c r="AQ104" s="138"/>
      <c r="AR104" s="137"/>
      <c r="AS104" s="98"/>
      <c r="AT104" s="98"/>
      <c r="AU104" s="134"/>
      <c r="AW104" s="136" t="s">
        <v>527</v>
      </c>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100"/>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101"/>
      <c r="FT104" s="15" t="str">
        <f t="shared" si="3"/>
        <v>コピーが上手くできていません。</v>
      </c>
      <c r="FU104" s="102"/>
    </row>
    <row r="105" spans="1:177" ht="24.95" customHeight="1">
      <c r="A105" s="243" t="s">
        <v>578</v>
      </c>
      <c r="B105" s="13" t="s">
        <v>107</v>
      </c>
      <c r="C105" s="13" t="s">
        <v>819</v>
      </c>
      <c r="D105" s="13">
        <v>1</v>
      </c>
      <c r="E105" s="13" t="s">
        <v>820</v>
      </c>
      <c r="F105" s="13" t="s">
        <v>476</v>
      </c>
      <c r="G105" s="13" t="s">
        <v>1450</v>
      </c>
      <c r="H105" s="13">
        <v>2372205746</v>
      </c>
      <c r="I105" s="13" t="s">
        <v>814</v>
      </c>
      <c r="J105" s="13" t="s">
        <v>1451</v>
      </c>
      <c r="K105" s="13" t="s">
        <v>1057</v>
      </c>
      <c r="L105" s="14">
        <v>44166</v>
      </c>
      <c r="M105" s="15"/>
      <c r="N105" s="15"/>
      <c r="O105" s="15"/>
      <c r="P105" s="15"/>
      <c r="Q105" s="15"/>
      <c r="R105" s="237"/>
      <c r="S105" s="15"/>
      <c r="T105" s="15"/>
      <c r="U105" s="15"/>
      <c r="V105" s="15"/>
      <c r="W105" s="15"/>
      <c r="X105" s="237"/>
      <c r="Y105" s="15"/>
      <c r="Z105" s="15"/>
      <c r="AA105" s="15"/>
      <c r="AB105" s="15"/>
      <c r="AC105" s="15"/>
      <c r="AD105" s="237"/>
      <c r="AE105" s="15"/>
      <c r="AF105" s="15"/>
      <c r="AG105" s="15"/>
      <c r="AH105" s="15"/>
      <c r="AI105" s="15"/>
      <c r="AJ105" s="237"/>
      <c r="AK105" s="15" t="s">
        <v>1452</v>
      </c>
      <c r="AM105" s="43"/>
      <c r="AN105" s="98" t="s">
        <v>428</v>
      </c>
      <c r="AO105" s="137"/>
      <c r="AP105" s="137"/>
      <c r="AQ105" s="138"/>
      <c r="AR105" s="137"/>
      <c r="AS105" s="98"/>
      <c r="AT105" s="98"/>
      <c r="AU105" s="134"/>
      <c r="AW105" s="136" t="s">
        <v>527</v>
      </c>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100"/>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101"/>
      <c r="FT105" s="15" t="str">
        <f t="shared" si="3"/>
        <v>コピーが上手くできていません。</v>
      </c>
      <c r="FU105" s="102"/>
    </row>
    <row r="106" spans="1:177" ht="24.95" customHeight="1">
      <c r="A106" s="243" t="s">
        <v>578</v>
      </c>
      <c r="B106" s="13" t="s">
        <v>89</v>
      </c>
      <c r="C106" s="13" t="s">
        <v>821</v>
      </c>
      <c r="D106" s="13">
        <v>1</v>
      </c>
      <c r="E106" s="13" t="s">
        <v>822</v>
      </c>
      <c r="F106" s="13" t="s">
        <v>823</v>
      </c>
      <c r="G106" s="13" t="s">
        <v>1453</v>
      </c>
      <c r="H106" s="13">
        <v>2372204046</v>
      </c>
      <c r="I106" s="13" t="s">
        <v>822</v>
      </c>
      <c r="J106" s="13" t="s">
        <v>823</v>
      </c>
      <c r="K106" s="13" t="s">
        <v>1057</v>
      </c>
      <c r="L106" s="14">
        <v>41730</v>
      </c>
      <c r="M106" s="15"/>
      <c r="N106" s="15"/>
      <c r="O106" s="15"/>
      <c r="P106" s="15"/>
      <c r="Q106" s="15"/>
      <c r="R106" s="237"/>
      <c r="S106" s="15"/>
      <c r="T106" s="15"/>
      <c r="U106" s="15"/>
      <c r="V106" s="15"/>
      <c r="W106" s="15"/>
      <c r="X106" s="237"/>
      <c r="Y106" s="15"/>
      <c r="Z106" s="15"/>
      <c r="AA106" s="15"/>
      <c r="AB106" s="15"/>
      <c r="AC106" s="15"/>
      <c r="AD106" s="237"/>
      <c r="AE106" s="15"/>
      <c r="AF106" s="15"/>
      <c r="AG106" s="15"/>
      <c r="AH106" s="15"/>
      <c r="AI106" s="15"/>
      <c r="AJ106" s="237"/>
      <c r="AK106" s="15" t="s">
        <v>1454</v>
      </c>
      <c r="AM106" s="43"/>
      <c r="AN106" s="98" t="s">
        <v>428</v>
      </c>
      <c r="AO106" s="137"/>
      <c r="AP106" s="137"/>
      <c r="AQ106" s="137"/>
      <c r="AR106" s="137"/>
      <c r="AS106" s="98"/>
      <c r="AT106" s="98"/>
      <c r="AU106" s="134"/>
      <c r="AW106" s="136" t="s">
        <v>527</v>
      </c>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100"/>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101"/>
      <c r="FT106" s="15" t="str">
        <f t="shared" si="3"/>
        <v>コピーが上手くできていません。</v>
      </c>
      <c r="FU106" s="102"/>
    </row>
    <row r="107" spans="1:177" ht="24.95" customHeight="1">
      <c r="A107" s="243" t="s">
        <v>578</v>
      </c>
      <c r="B107" s="13" t="s">
        <v>20</v>
      </c>
      <c r="C107" s="13" t="s">
        <v>824</v>
      </c>
      <c r="D107" s="13">
        <v>2</v>
      </c>
      <c r="E107" s="13" t="s">
        <v>825</v>
      </c>
      <c r="F107" s="13" t="s">
        <v>826</v>
      </c>
      <c r="G107" s="13" t="s">
        <v>1455</v>
      </c>
      <c r="H107" s="13">
        <v>2372203006</v>
      </c>
      <c r="I107" s="13" t="s">
        <v>825</v>
      </c>
      <c r="J107" s="13" t="s">
        <v>826</v>
      </c>
      <c r="K107" s="13" t="s">
        <v>1060</v>
      </c>
      <c r="L107" s="14">
        <v>40210</v>
      </c>
      <c r="M107" s="15" t="s">
        <v>1456</v>
      </c>
      <c r="N107" s="15" t="s">
        <v>1457</v>
      </c>
      <c r="O107" s="15" t="s">
        <v>557</v>
      </c>
      <c r="P107" s="15" t="s">
        <v>1458</v>
      </c>
      <c r="Q107" s="15" t="s">
        <v>1091</v>
      </c>
      <c r="R107" s="237">
        <v>40210</v>
      </c>
      <c r="S107" s="15"/>
      <c r="T107" s="15"/>
      <c r="U107" s="15"/>
      <c r="V107" s="15"/>
      <c r="W107" s="15"/>
      <c r="X107" s="237"/>
      <c r="Y107" s="15"/>
      <c r="Z107" s="15"/>
      <c r="AA107" s="15"/>
      <c r="AB107" s="15"/>
      <c r="AC107" s="15"/>
      <c r="AD107" s="237"/>
      <c r="AE107" s="15"/>
      <c r="AF107" s="15"/>
      <c r="AG107" s="15"/>
      <c r="AH107" s="15"/>
      <c r="AI107" s="15"/>
      <c r="AJ107" s="237"/>
      <c r="AK107" s="15" t="s">
        <v>1459</v>
      </c>
      <c r="AM107" s="43"/>
      <c r="AN107" s="98" t="s">
        <v>428</v>
      </c>
      <c r="AO107" s="137"/>
      <c r="AP107" s="137"/>
      <c r="AQ107" s="138"/>
      <c r="AR107" s="138"/>
      <c r="AS107" s="98"/>
      <c r="AT107" s="98"/>
      <c r="AU107" s="134"/>
      <c r="AW107" s="136" t="s">
        <v>527</v>
      </c>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100"/>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101"/>
      <c r="FT107" s="15" t="str">
        <f t="shared" si="3"/>
        <v>コピーが上手くできていません。</v>
      </c>
      <c r="FU107" s="102"/>
    </row>
    <row r="108" spans="1:177" ht="24.95" customHeight="1">
      <c r="A108" s="243" t="s">
        <v>578</v>
      </c>
      <c r="B108" s="13" t="s">
        <v>501</v>
      </c>
      <c r="C108" s="13" t="s">
        <v>827</v>
      </c>
      <c r="D108" s="13">
        <v>1</v>
      </c>
      <c r="E108" s="13" t="s">
        <v>546</v>
      </c>
      <c r="F108" s="13" t="s">
        <v>828</v>
      </c>
      <c r="G108" s="13" t="s">
        <v>1460</v>
      </c>
      <c r="H108" s="13">
        <v>2372204509</v>
      </c>
      <c r="I108" s="13" t="s">
        <v>701</v>
      </c>
      <c r="J108" s="17" t="s">
        <v>1461</v>
      </c>
      <c r="K108" s="13" t="s">
        <v>1057</v>
      </c>
      <c r="L108" s="14">
        <v>42248</v>
      </c>
      <c r="M108" s="15"/>
      <c r="N108" s="15"/>
      <c r="O108" s="15"/>
      <c r="P108" s="15"/>
      <c r="Q108" s="15"/>
      <c r="R108" s="237"/>
      <c r="S108" s="15"/>
      <c r="T108" s="15"/>
      <c r="U108" s="15"/>
      <c r="V108" s="15"/>
      <c r="W108" s="15"/>
      <c r="X108" s="237"/>
      <c r="Y108" s="15"/>
      <c r="Z108" s="15"/>
      <c r="AA108" s="15"/>
      <c r="AB108" s="15"/>
      <c r="AC108" s="15"/>
      <c r="AD108" s="237"/>
      <c r="AE108" s="15"/>
      <c r="AF108" s="15"/>
      <c r="AG108" s="15"/>
      <c r="AH108" s="15"/>
      <c r="AI108" s="15"/>
      <c r="AJ108" s="237"/>
      <c r="AK108" s="15" t="s">
        <v>1462</v>
      </c>
      <c r="AM108" s="43"/>
      <c r="AN108" s="98" t="s">
        <v>428</v>
      </c>
      <c r="AO108" s="137"/>
      <c r="AP108" s="137"/>
      <c r="AQ108" s="137"/>
      <c r="AR108" s="137"/>
      <c r="AS108" s="98"/>
      <c r="AT108" s="98"/>
      <c r="AU108" s="134"/>
      <c r="AW108" s="136" t="s">
        <v>527</v>
      </c>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100"/>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101"/>
      <c r="FT108" s="15" t="str">
        <f t="shared" si="3"/>
        <v>コピーが上手くできていません。</v>
      </c>
      <c r="FU108" s="102"/>
    </row>
    <row r="109" spans="1:177" ht="24.95" customHeight="1">
      <c r="A109" s="243" t="s">
        <v>578</v>
      </c>
      <c r="B109" s="13" t="s">
        <v>48</v>
      </c>
      <c r="C109" s="13" t="s">
        <v>829</v>
      </c>
      <c r="D109" s="13">
        <v>1</v>
      </c>
      <c r="E109" s="13" t="s">
        <v>830</v>
      </c>
      <c r="F109" s="13" t="s">
        <v>831</v>
      </c>
      <c r="G109" s="13" t="s">
        <v>1463</v>
      </c>
      <c r="H109" s="13">
        <v>2372202594</v>
      </c>
      <c r="I109" s="13" t="s">
        <v>830</v>
      </c>
      <c r="J109" s="13" t="s">
        <v>831</v>
      </c>
      <c r="K109" s="13" t="s">
        <v>1146</v>
      </c>
      <c r="L109" s="14">
        <v>39326</v>
      </c>
      <c r="M109" s="15"/>
      <c r="N109" s="15"/>
      <c r="O109" s="15"/>
      <c r="P109" s="15"/>
      <c r="Q109" s="15"/>
      <c r="R109" s="237"/>
      <c r="S109" s="15"/>
      <c r="T109" s="15"/>
      <c r="U109" s="15"/>
      <c r="V109" s="15"/>
      <c r="W109" s="15"/>
      <c r="X109" s="237"/>
      <c r="Y109" s="15"/>
      <c r="Z109" s="15"/>
      <c r="AA109" s="15"/>
      <c r="AB109" s="15"/>
      <c r="AC109" s="15"/>
      <c r="AD109" s="237"/>
      <c r="AE109" s="15"/>
      <c r="AF109" s="15"/>
      <c r="AG109" s="15"/>
      <c r="AH109" s="15"/>
      <c r="AI109" s="15"/>
      <c r="AJ109" s="237"/>
      <c r="AK109" s="15" t="s">
        <v>1464</v>
      </c>
      <c r="AM109" s="43"/>
      <c r="AN109" s="98" t="s">
        <v>428</v>
      </c>
      <c r="AO109" s="137"/>
      <c r="AP109" s="137"/>
      <c r="AQ109" s="138"/>
      <c r="AR109" s="138"/>
      <c r="AS109" s="98"/>
      <c r="AT109" s="98"/>
      <c r="AU109" s="134"/>
      <c r="AW109" s="136" t="s">
        <v>527</v>
      </c>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100"/>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101"/>
      <c r="FT109" s="15" t="str">
        <f t="shared" si="3"/>
        <v>コピーが上手くできていません。</v>
      </c>
      <c r="FU109" s="102"/>
    </row>
    <row r="110" spans="1:177" ht="24.95" customHeight="1">
      <c r="A110" s="243" t="s">
        <v>578</v>
      </c>
      <c r="B110" s="13" t="s">
        <v>500</v>
      </c>
      <c r="C110" s="13" t="s">
        <v>832</v>
      </c>
      <c r="D110" s="13">
        <v>1</v>
      </c>
      <c r="E110" s="13" t="s">
        <v>833</v>
      </c>
      <c r="F110" s="13" t="s">
        <v>834</v>
      </c>
      <c r="G110" s="13" t="s">
        <v>1465</v>
      </c>
      <c r="H110" s="13">
        <v>2362290674</v>
      </c>
      <c r="I110" s="13" t="s">
        <v>1466</v>
      </c>
      <c r="J110" s="13" t="s">
        <v>1467</v>
      </c>
      <c r="K110" s="13" t="s">
        <v>1063</v>
      </c>
      <c r="L110" s="14">
        <v>44044</v>
      </c>
      <c r="M110" s="15"/>
      <c r="N110" s="15"/>
      <c r="O110" s="15"/>
      <c r="P110" s="15"/>
      <c r="Q110" s="15"/>
      <c r="R110" s="237"/>
      <c r="S110" s="15"/>
      <c r="T110" s="15"/>
      <c r="U110" s="15"/>
      <c r="V110" s="15"/>
      <c r="W110" s="15"/>
      <c r="X110" s="237"/>
      <c r="Y110" s="15"/>
      <c r="Z110" s="15"/>
      <c r="AA110" s="15"/>
      <c r="AB110" s="15"/>
      <c r="AC110" s="15"/>
      <c r="AD110" s="237"/>
      <c r="AE110" s="15"/>
      <c r="AF110" s="15"/>
      <c r="AG110" s="15"/>
      <c r="AH110" s="15"/>
      <c r="AI110" s="15"/>
      <c r="AJ110" s="237"/>
      <c r="AK110" s="15" t="s">
        <v>1468</v>
      </c>
      <c r="AM110" s="43"/>
      <c r="AN110" s="98" t="s">
        <v>428</v>
      </c>
      <c r="AO110" s="137"/>
      <c r="AP110" s="137"/>
      <c r="AQ110" s="137"/>
      <c r="AR110" s="137"/>
      <c r="AS110" s="98"/>
      <c r="AT110" s="98"/>
      <c r="AU110" s="162"/>
      <c r="AW110" s="136" t="s">
        <v>527</v>
      </c>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100"/>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101"/>
      <c r="FT110" s="15" t="str">
        <f t="shared" si="3"/>
        <v>コピーが上手くできていません。</v>
      </c>
      <c r="FU110" s="102"/>
    </row>
    <row r="111" spans="1:177" ht="24.95" customHeight="1">
      <c r="A111" s="243" t="s">
        <v>578</v>
      </c>
      <c r="B111" s="13" t="s">
        <v>18</v>
      </c>
      <c r="C111" s="13" t="s">
        <v>835</v>
      </c>
      <c r="D111" s="13">
        <v>1</v>
      </c>
      <c r="E111" s="13" t="s">
        <v>836</v>
      </c>
      <c r="F111" s="13" t="s">
        <v>837</v>
      </c>
      <c r="G111" s="13" t="s">
        <v>1469</v>
      </c>
      <c r="H111" s="13">
        <v>2372202370</v>
      </c>
      <c r="I111" s="13" t="s">
        <v>761</v>
      </c>
      <c r="J111" s="17" t="s">
        <v>1470</v>
      </c>
      <c r="K111" s="13" t="s">
        <v>1060</v>
      </c>
      <c r="L111" s="14">
        <v>38838</v>
      </c>
      <c r="M111" s="15"/>
      <c r="N111" s="15"/>
      <c r="O111" s="15"/>
      <c r="P111" s="15"/>
      <c r="Q111" s="15"/>
      <c r="R111" s="237"/>
      <c r="S111" s="15"/>
      <c r="T111" s="15"/>
      <c r="U111" s="15"/>
      <c r="V111" s="15"/>
      <c r="W111" s="15"/>
      <c r="X111" s="237"/>
      <c r="Y111" s="15"/>
      <c r="Z111" s="15"/>
      <c r="AA111" s="15"/>
      <c r="AB111" s="15"/>
      <c r="AC111" s="15"/>
      <c r="AD111" s="237"/>
      <c r="AE111" s="15"/>
      <c r="AF111" s="15"/>
      <c r="AG111" s="15"/>
      <c r="AH111" s="15"/>
      <c r="AI111" s="15"/>
      <c r="AJ111" s="237"/>
      <c r="AK111" s="15" t="s">
        <v>1471</v>
      </c>
      <c r="AM111" s="43"/>
      <c r="AN111" s="98" t="s">
        <v>428</v>
      </c>
      <c r="AO111" s="137"/>
      <c r="AP111" s="137"/>
      <c r="AQ111" s="138"/>
      <c r="AR111" s="137"/>
      <c r="AS111" s="98"/>
      <c r="AT111" s="98"/>
      <c r="AU111" s="134"/>
      <c r="AW111" s="136" t="s">
        <v>527</v>
      </c>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100"/>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101"/>
      <c r="FT111" s="15" t="str">
        <f t="shared" si="3"/>
        <v>コピーが上手くできていません。</v>
      </c>
      <c r="FU111" s="102"/>
    </row>
    <row r="112" spans="1:177" ht="24.95" customHeight="1">
      <c r="A112" s="243" t="s">
        <v>578</v>
      </c>
      <c r="B112" s="13" t="s">
        <v>481</v>
      </c>
      <c r="C112" s="13" t="s">
        <v>838</v>
      </c>
      <c r="D112" s="13">
        <v>1</v>
      </c>
      <c r="E112" s="13" t="s">
        <v>839</v>
      </c>
      <c r="F112" s="13" t="s">
        <v>840</v>
      </c>
      <c r="G112" s="13" t="s">
        <v>1472</v>
      </c>
      <c r="H112" s="13" t="s">
        <v>1473</v>
      </c>
      <c r="I112" s="13" t="s">
        <v>701</v>
      </c>
      <c r="J112" s="13" t="s">
        <v>1474</v>
      </c>
      <c r="K112" s="13" t="s">
        <v>1475</v>
      </c>
      <c r="L112" s="14">
        <v>43922</v>
      </c>
      <c r="M112" s="13"/>
      <c r="N112" s="13"/>
      <c r="O112" s="13"/>
      <c r="P112" s="13"/>
      <c r="Q112" s="13"/>
      <c r="R112" s="238"/>
      <c r="S112" s="13"/>
      <c r="T112" s="13"/>
      <c r="U112" s="13"/>
      <c r="V112" s="13"/>
      <c r="W112" s="13"/>
      <c r="X112" s="238"/>
      <c r="Y112" s="15"/>
      <c r="Z112" s="15"/>
      <c r="AA112" s="15"/>
      <c r="AB112" s="15"/>
      <c r="AC112" s="15"/>
      <c r="AD112" s="237"/>
      <c r="AE112" s="15"/>
      <c r="AF112" s="15"/>
      <c r="AG112" s="15"/>
      <c r="AH112" s="15"/>
      <c r="AI112" s="15"/>
      <c r="AJ112" s="237"/>
      <c r="AK112" s="15" t="s">
        <v>1476</v>
      </c>
      <c r="AM112" s="43"/>
      <c r="AN112" s="98" t="s">
        <v>428</v>
      </c>
      <c r="AO112" s="137"/>
      <c r="AP112" s="137"/>
      <c r="AQ112" s="138"/>
      <c r="AR112" s="138"/>
      <c r="AS112" s="98"/>
      <c r="AT112" s="98"/>
      <c r="AU112" s="134"/>
      <c r="AW112" s="136" t="s">
        <v>527</v>
      </c>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100"/>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101"/>
      <c r="FT112" s="15" t="str">
        <f t="shared" si="3"/>
        <v>コピーが上手くできていません。</v>
      </c>
      <c r="FU112" s="102"/>
    </row>
    <row r="113" spans="1:177" ht="24.95" customHeight="1">
      <c r="A113" s="243" t="s">
        <v>578</v>
      </c>
      <c r="B113" s="13" t="s">
        <v>54</v>
      </c>
      <c r="C113" s="13" t="s">
        <v>841</v>
      </c>
      <c r="D113" s="13">
        <v>1</v>
      </c>
      <c r="E113" s="13" t="s">
        <v>833</v>
      </c>
      <c r="F113" s="13" t="s">
        <v>842</v>
      </c>
      <c r="G113" s="13" t="s">
        <v>1477</v>
      </c>
      <c r="H113" s="13">
        <v>2372205126</v>
      </c>
      <c r="I113" s="13" t="s">
        <v>537</v>
      </c>
      <c r="J113" s="13" t="s">
        <v>1478</v>
      </c>
      <c r="K113" s="13" t="s">
        <v>1057</v>
      </c>
      <c r="L113" s="14">
        <v>43070</v>
      </c>
      <c r="M113" s="13"/>
      <c r="N113" s="13"/>
      <c r="O113" s="13"/>
      <c r="P113" s="13"/>
      <c r="Q113" s="13"/>
      <c r="R113" s="238"/>
      <c r="S113" s="13"/>
      <c r="T113" s="13"/>
      <c r="U113" s="13"/>
      <c r="V113" s="13"/>
      <c r="W113" s="13"/>
      <c r="X113" s="238"/>
      <c r="Y113" s="15"/>
      <c r="Z113" s="15"/>
      <c r="AA113" s="15"/>
      <c r="AB113" s="15"/>
      <c r="AC113" s="15"/>
      <c r="AD113" s="237"/>
      <c r="AE113" s="15"/>
      <c r="AF113" s="15"/>
      <c r="AG113" s="15"/>
      <c r="AH113" s="15"/>
      <c r="AI113" s="15"/>
      <c r="AJ113" s="237"/>
      <c r="AK113" s="15" t="s">
        <v>1479</v>
      </c>
      <c r="AM113" s="43"/>
      <c r="AN113" s="98" t="s">
        <v>428</v>
      </c>
      <c r="AO113" s="137"/>
      <c r="AP113" s="137"/>
      <c r="AQ113" s="137"/>
      <c r="AR113" s="137"/>
      <c r="AS113" s="98"/>
      <c r="AT113" s="98"/>
      <c r="AU113" s="134"/>
      <c r="AW113" s="136" t="s">
        <v>527</v>
      </c>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100"/>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101"/>
      <c r="FT113" s="15" t="str">
        <f t="shared" si="3"/>
        <v>コピーが上手くできていません。</v>
      </c>
      <c r="FU113" s="102"/>
    </row>
    <row r="114" spans="1:177" ht="24.95" customHeight="1">
      <c r="A114" s="243" t="s">
        <v>578</v>
      </c>
      <c r="B114" s="13" t="s">
        <v>103</v>
      </c>
      <c r="C114" s="13" t="s">
        <v>843</v>
      </c>
      <c r="D114" s="13">
        <v>1</v>
      </c>
      <c r="E114" s="13" t="s">
        <v>844</v>
      </c>
      <c r="F114" s="13" t="s">
        <v>845</v>
      </c>
      <c r="G114" s="13" t="s">
        <v>1480</v>
      </c>
      <c r="H114" s="13">
        <v>2372205423</v>
      </c>
      <c r="I114" s="13" t="s">
        <v>844</v>
      </c>
      <c r="J114" s="13" t="s">
        <v>845</v>
      </c>
      <c r="K114" s="13" t="s">
        <v>1146</v>
      </c>
      <c r="L114" s="14">
        <v>43739</v>
      </c>
      <c r="M114" s="13"/>
      <c r="N114" s="13"/>
      <c r="O114" s="13"/>
      <c r="P114" s="17"/>
      <c r="Q114" s="13"/>
      <c r="R114" s="238"/>
      <c r="S114" s="15"/>
      <c r="T114" s="15"/>
      <c r="U114" s="15"/>
      <c r="V114" s="15"/>
      <c r="W114" s="15"/>
      <c r="X114" s="237"/>
      <c r="Y114" s="15"/>
      <c r="Z114" s="15"/>
      <c r="AA114" s="15"/>
      <c r="AB114" s="15"/>
      <c r="AC114" s="15"/>
      <c r="AD114" s="237"/>
      <c r="AE114" s="15"/>
      <c r="AF114" s="15"/>
      <c r="AG114" s="15"/>
      <c r="AH114" s="15"/>
      <c r="AI114" s="15"/>
      <c r="AJ114" s="237"/>
      <c r="AK114" s="15" t="s">
        <v>1481</v>
      </c>
      <c r="AM114" s="43"/>
      <c r="AN114" s="98" t="s">
        <v>428</v>
      </c>
      <c r="AO114" s="137"/>
      <c r="AP114" s="137"/>
      <c r="AQ114" s="138"/>
      <c r="AR114" s="137"/>
      <c r="AS114" s="98"/>
      <c r="AT114" s="98"/>
      <c r="AU114" s="134"/>
      <c r="AW114" s="136" t="s">
        <v>527</v>
      </c>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100"/>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101"/>
      <c r="FT114" s="15" t="str">
        <f t="shared" si="3"/>
        <v>コピーが上手くできていません。</v>
      </c>
      <c r="FU114" s="102"/>
    </row>
    <row r="115" spans="1:177" ht="24.95" customHeight="1">
      <c r="A115" s="243" t="s">
        <v>578</v>
      </c>
      <c r="B115" s="13" t="s">
        <v>846</v>
      </c>
      <c r="C115" s="13" t="s">
        <v>847</v>
      </c>
      <c r="D115" s="13">
        <v>1</v>
      </c>
      <c r="E115" s="13" t="s">
        <v>848</v>
      </c>
      <c r="F115" s="13" t="s">
        <v>849</v>
      </c>
      <c r="G115" s="13" t="s">
        <v>1482</v>
      </c>
      <c r="H115" s="13" t="s">
        <v>1483</v>
      </c>
      <c r="I115" s="13" t="s">
        <v>848</v>
      </c>
      <c r="J115" s="13" t="s">
        <v>849</v>
      </c>
      <c r="K115" s="13" t="s">
        <v>1120</v>
      </c>
      <c r="L115" s="14">
        <v>45383</v>
      </c>
      <c r="M115" s="13"/>
      <c r="N115" s="13"/>
      <c r="O115" s="13"/>
      <c r="P115" s="17"/>
      <c r="Q115" s="13"/>
      <c r="R115" s="238"/>
      <c r="S115" s="15"/>
      <c r="T115" s="15"/>
      <c r="U115" s="15"/>
      <c r="V115" s="15"/>
      <c r="W115" s="15"/>
      <c r="X115" s="237"/>
      <c r="Y115" s="15"/>
      <c r="Z115" s="15"/>
      <c r="AA115" s="15"/>
      <c r="AB115" s="15"/>
      <c r="AC115" s="15"/>
      <c r="AD115" s="237"/>
      <c r="AE115" s="15"/>
      <c r="AF115" s="15"/>
      <c r="AG115" s="15"/>
      <c r="AH115" s="15"/>
      <c r="AI115" s="15"/>
      <c r="AJ115" s="237"/>
      <c r="AK115" s="15" t="s">
        <v>1484</v>
      </c>
      <c r="AM115" s="43"/>
      <c r="AN115" s="98" t="s">
        <v>428</v>
      </c>
      <c r="AO115" s="137"/>
      <c r="AP115" s="137"/>
      <c r="AQ115" s="138"/>
      <c r="AR115" s="138"/>
      <c r="AS115" s="98"/>
      <c r="AT115" s="98"/>
      <c r="AU115" s="134"/>
      <c r="AW115" s="136" t="s">
        <v>527</v>
      </c>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100"/>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101"/>
      <c r="FT115" s="15" t="str">
        <f t="shared" si="3"/>
        <v>コピーが上手くできていません。</v>
      </c>
      <c r="FU115" s="102"/>
    </row>
    <row r="116" spans="1:177" ht="24.95" customHeight="1">
      <c r="A116" s="243" t="s">
        <v>578</v>
      </c>
      <c r="B116" s="13" t="s">
        <v>31</v>
      </c>
      <c r="C116" s="13" t="s">
        <v>850</v>
      </c>
      <c r="D116" s="13">
        <v>2</v>
      </c>
      <c r="E116" s="13" t="s">
        <v>851</v>
      </c>
      <c r="F116" s="13" t="s">
        <v>852</v>
      </c>
      <c r="G116" s="13" t="s">
        <v>1485</v>
      </c>
      <c r="H116" s="13">
        <v>2372200317</v>
      </c>
      <c r="I116" s="13" t="s">
        <v>661</v>
      </c>
      <c r="J116" s="13" t="s">
        <v>1486</v>
      </c>
      <c r="K116" s="13" t="s">
        <v>1057</v>
      </c>
      <c r="L116" s="14">
        <v>36494</v>
      </c>
      <c r="M116" s="15" t="s">
        <v>1487</v>
      </c>
      <c r="N116" s="15">
        <v>2372200440</v>
      </c>
      <c r="O116" s="15" t="s">
        <v>851</v>
      </c>
      <c r="P116" s="15" t="s">
        <v>852</v>
      </c>
      <c r="Q116" s="15" t="s">
        <v>1060</v>
      </c>
      <c r="R116" s="237">
        <v>36553</v>
      </c>
      <c r="S116" s="15"/>
      <c r="T116" s="15"/>
      <c r="U116" s="15"/>
      <c r="V116" s="15"/>
      <c r="W116" s="15"/>
      <c r="X116" s="237"/>
      <c r="Y116" s="15"/>
      <c r="Z116" s="15"/>
      <c r="AA116" s="15"/>
      <c r="AB116" s="15"/>
      <c r="AC116" s="15"/>
      <c r="AD116" s="237"/>
      <c r="AE116" s="15"/>
      <c r="AF116" s="15"/>
      <c r="AG116" s="15"/>
      <c r="AH116" s="15"/>
      <c r="AI116" s="15"/>
      <c r="AJ116" s="237"/>
      <c r="AK116" s="15" t="s">
        <v>1488</v>
      </c>
      <c r="AM116" s="43"/>
      <c r="AN116" s="98" t="s">
        <v>428</v>
      </c>
      <c r="AO116" s="137"/>
      <c r="AP116" s="137"/>
      <c r="AQ116" s="138"/>
      <c r="AR116" s="137"/>
      <c r="AS116" s="98"/>
      <c r="AT116" s="98"/>
      <c r="AU116" s="134"/>
      <c r="AW116" s="136" t="s">
        <v>527</v>
      </c>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100"/>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101"/>
      <c r="FT116" s="15" t="str">
        <f t="shared" si="3"/>
        <v>コピーが上手くできていません。</v>
      </c>
      <c r="FU116" s="102"/>
    </row>
    <row r="117" spans="1:177" ht="24.95" customHeight="1">
      <c r="A117" s="243" t="s">
        <v>578</v>
      </c>
      <c r="B117" s="13" t="s">
        <v>853</v>
      </c>
      <c r="C117" s="13" t="s">
        <v>854</v>
      </c>
      <c r="D117" s="13">
        <v>1</v>
      </c>
      <c r="E117" s="13" t="s">
        <v>855</v>
      </c>
      <c r="F117" s="13" t="s">
        <v>856</v>
      </c>
      <c r="G117" s="13" t="s">
        <v>1489</v>
      </c>
      <c r="H117" s="13">
        <v>2372206652</v>
      </c>
      <c r="I117" s="13" t="s">
        <v>1141</v>
      </c>
      <c r="J117" s="17" t="s">
        <v>1490</v>
      </c>
      <c r="K117" s="13" t="s">
        <v>1057</v>
      </c>
      <c r="L117" s="14">
        <v>45627</v>
      </c>
      <c r="M117" s="15"/>
      <c r="N117" s="15"/>
      <c r="O117" s="15"/>
      <c r="P117" s="15"/>
      <c r="Q117" s="15"/>
      <c r="R117" s="237"/>
      <c r="S117" s="15"/>
      <c r="T117" s="15"/>
      <c r="U117" s="15"/>
      <c r="V117" s="15"/>
      <c r="W117" s="15"/>
      <c r="X117" s="237"/>
      <c r="Y117" s="15"/>
      <c r="Z117" s="15"/>
      <c r="AA117" s="15"/>
      <c r="AB117" s="15"/>
      <c r="AC117" s="15"/>
      <c r="AD117" s="237"/>
      <c r="AE117" s="15"/>
      <c r="AF117" s="15"/>
      <c r="AG117" s="15"/>
      <c r="AH117" s="15"/>
      <c r="AI117" s="15"/>
      <c r="AJ117" s="237"/>
      <c r="AK117" s="15" t="s">
        <v>1491</v>
      </c>
      <c r="AM117" s="43"/>
      <c r="AN117" s="98" t="s">
        <v>428</v>
      </c>
      <c r="AO117" s="195"/>
      <c r="AP117" s="196"/>
      <c r="AQ117" s="196"/>
      <c r="AR117" s="196"/>
      <c r="AS117" s="196"/>
      <c r="AT117" s="196"/>
      <c r="AU117" s="181"/>
      <c r="AW117" s="136" t="s">
        <v>527</v>
      </c>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100"/>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101"/>
      <c r="FT117" s="15" t="str">
        <f t="shared" si="3"/>
        <v>コピーが上手くできていません。</v>
      </c>
      <c r="FU117" s="102"/>
    </row>
    <row r="118" spans="1:177" ht="24.95" customHeight="1">
      <c r="A118" s="243" t="s">
        <v>578</v>
      </c>
      <c r="B118" s="13" t="s">
        <v>857</v>
      </c>
      <c r="C118" s="13" t="s">
        <v>858</v>
      </c>
      <c r="D118" s="13">
        <v>1</v>
      </c>
      <c r="E118" s="13" t="s">
        <v>859</v>
      </c>
      <c r="F118" s="13" t="s">
        <v>860</v>
      </c>
      <c r="G118" s="13" t="s">
        <v>1492</v>
      </c>
      <c r="H118" s="13">
        <v>2372206645</v>
      </c>
      <c r="I118" s="13" t="s">
        <v>999</v>
      </c>
      <c r="J118" s="13" t="s">
        <v>1493</v>
      </c>
      <c r="K118" s="13" t="s">
        <v>1057</v>
      </c>
      <c r="L118" s="14">
        <v>45627</v>
      </c>
      <c r="M118" s="15"/>
      <c r="N118" s="15"/>
      <c r="O118" s="15"/>
      <c r="P118" s="15"/>
      <c r="Q118" s="15"/>
      <c r="R118" s="237"/>
      <c r="S118" s="15"/>
      <c r="T118" s="15"/>
      <c r="U118" s="15"/>
      <c r="V118" s="15"/>
      <c r="W118" s="15"/>
      <c r="X118" s="237"/>
      <c r="Y118" s="15"/>
      <c r="Z118" s="15"/>
      <c r="AA118" s="15"/>
      <c r="AB118" s="15"/>
      <c r="AC118" s="15"/>
      <c r="AD118" s="237"/>
      <c r="AE118" s="15"/>
      <c r="AF118" s="15"/>
      <c r="AG118" s="15"/>
      <c r="AH118" s="15"/>
      <c r="AI118" s="15"/>
      <c r="AJ118" s="237"/>
      <c r="AK118" s="15" t="s">
        <v>1494</v>
      </c>
      <c r="AM118" s="43"/>
      <c r="AN118" s="98" t="s">
        <v>428</v>
      </c>
      <c r="AO118" s="137"/>
      <c r="AP118" s="137"/>
      <c r="AQ118" s="138"/>
      <c r="AR118" s="138"/>
      <c r="AS118" s="98"/>
      <c r="AT118" s="98"/>
      <c r="AU118" s="134"/>
      <c r="AW118" s="136" t="s">
        <v>527</v>
      </c>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100"/>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101"/>
      <c r="FT118" s="15" t="str">
        <f t="shared" si="3"/>
        <v>コピーが上手くできていません。</v>
      </c>
      <c r="FU118" s="102"/>
    </row>
    <row r="119" spans="1:177" ht="24.95" customHeight="1">
      <c r="A119" s="243" t="s">
        <v>578</v>
      </c>
      <c r="B119" s="13" t="s">
        <v>38</v>
      </c>
      <c r="C119" s="13" t="s">
        <v>861</v>
      </c>
      <c r="D119" s="13">
        <v>4</v>
      </c>
      <c r="E119" s="13" t="s">
        <v>862</v>
      </c>
      <c r="F119" s="13" t="s">
        <v>863</v>
      </c>
      <c r="G119" s="13" t="s">
        <v>1495</v>
      </c>
      <c r="H119" s="13">
        <v>2372206678</v>
      </c>
      <c r="I119" s="13" t="s">
        <v>546</v>
      </c>
      <c r="J119" s="13" t="s">
        <v>1496</v>
      </c>
      <c r="K119" s="13" t="s">
        <v>1057</v>
      </c>
      <c r="L119" s="14">
        <v>45689</v>
      </c>
      <c r="M119" s="15" t="s">
        <v>1497</v>
      </c>
      <c r="N119" s="15">
        <v>2372205704</v>
      </c>
      <c r="O119" s="15" t="s">
        <v>711</v>
      </c>
      <c r="P119" s="15" t="s">
        <v>1498</v>
      </c>
      <c r="Q119" s="15" t="s">
        <v>1057</v>
      </c>
      <c r="R119" s="237">
        <v>44136</v>
      </c>
      <c r="S119" s="15" t="s">
        <v>1499</v>
      </c>
      <c r="T119" s="15">
        <v>2372205241</v>
      </c>
      <c r="U119" s="15" t="s">
        <v>808</v>
      </c>
      <c r="V119" s="15" t="s">
        <v>1500</v>
      </c>
      <c r="W119" s="15" t="s">
        <v>1057</v>
      </c>
      <c r="X119" s="237">
        <v>43344</v>
      </c>
      <c r="Y119" s="15" t="s">
        <v>1501</v>
      </c>
      <c r="Z119" s="15">
        <v>2372205498</v>
      </c>
      <c r="AA119" s="15" t="s">
        <v>1099</v>
      </c>
      <c r="AB119" s="15" t="s">
        <v>1502</v>
      </c>
      <c r="AC119" s="15" t="s">
        <v>1057</v>
      </c>
      <c r="AD119" s="237">
        <v>43862</v>
      </c>
      <c r="AE119" s="15"/>
      <c r="AF119" s="15"/>
      <c r="AG119" s="15"/>
      <c r="AH119" s="15"/>
      <c r="AI119" s="15"/>
      <c r="AJ119" s="237"/>
      <c r="AK119" s="15" t="s">
        <v>1503</v>
      </c>
      <c r="AM119" s="43"/>
      <c r="AN119" s="98" t="s">
        <v>428</v>
      </c>
      <c r="AO119" s="137"/>
      <c r="AP119" s="137"/>
      <c r="AQ119" s="137"/>
      <c r="AR119" s="137"/>
      <c r="AS119" s="98"/>
      <c r="AT119" s="98"/>
      <c r="AU119" s="134"/>
      <c r="AW119" s="136" t="s">
        <v>527</v>
      </c>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100"/>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101"/>
      <c r="FT119" s="15" t="str">
        <f t="shared" si="3"/>
        <v>コピーが上手くできていません。</v>
      </c>
      <c r="FU119" s="102"/>
    </row>
    <row r="120" spans="1:177" ht="24.95" customHeight="1">
      <c r="A120" s="243" t="s">
        <v>578</v>
      </c>
      <c r="B120" s="13" t="s">
        <v>49</v>
      </c>
      <c r="C120" s="13" t="s">
        <v>864</v>
      </c>
      <c r="D120" s="13">
        <v>2</v>
      </c>
      <c r="E120" s="13" t="s">
        <v>865</v>
      </c>
      <c r="F120" s="13" t="s">
        <v>866</v>
      </c>
      <c r="G120" s="13" t="s">
        <v>1504</v>
      </c>
      <c r="H120" s="13">
        <v>2372206033</v>
      </c>
      <c r="I120" s="13" t="s">
        <v>973</v>
      </c>
      <c r="J120" s="13" t="s">
        <v>1505</v>
      </c>
      <c r="K120" s="13" t="s">
        <v>1146</v>
      </c>
      <c r="L120" s="14">
        <v>44652</v>
      </c>
      <c r="M120" s="15" t="s">
        <v>1506</v>
      </c>
      <c r="N120" s="15" t="s">
        <v>1507</v>
      </c>
      <c r="O120" s="15" t="s">
        <v>795</v>
      </c>
      <c r="P120" s="15" t="s">
        <v>1508</v>
      </c>
      <c r="Q120" s="15" t="s">
        <v>1509</v>
      </c>
      <c r="R120" s="237" t="s">
        <v>1510</v>
      </c>
      <c r="S120" s="15"/>
      <c r="T120" s="15"/>
      <c r="U120" s="15"/>
      <c r="V120" s="15"/>
      <c r="W120" s="15"/>
      <c r="X120" s="237"/>
      <c r="Y120" s="15"/>
      <c r="Z120" s="15"/>
      <c r="AA120" s="15"/>
      <c r="AB120" s="15"/>
      <c r="AC120" s="15"/>
      <c r="AD120" s="237"/>
      <c r="AE120" s="15"/>
      <c r="AF120" s="15"/>
      <c r="AG120" s="15"/>
      <c r="AH120" s="15"/>
      <c r="AI120" s="15"/>
      <c r="AJ120" s="237"/>
      <c r="AK120" s="15" t="s">
        <v>1511</v>
      </c>
      <c r="AM120" s="43"/>
      <c r="AN120" s="98" t="s">
        <v>428</v>
      </c>
      <c r="AO120" s="139"/>
      <c r="AP120" s="98"/>
      <c r="AQ120" s="98"/>
      <c r="AR120" s="98"/>
      <c r="AS120" s="98"/>
      <c r="AT120" s="98"/>
      <c r="AU120" s="134"/>
      <c r="AW120" s="136" t="s">
        <v>527</v>
      </c>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100"/>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101"/>
      <c r="FT120" s="15" t="str">
        <f t="shared" si="3"/>
        <v>コピーが上手くできていません。</v>
      </c>
      <c r="FU120" s="102"/>
    </row>
    <row r="121" spans="1:177" ht="24.95" customHeight="1">
      <c r="A121" s="243" t="s">
        <v>578</v>
      </c>
      <c r="B121" s="13" t="s">
        <v>462</v>
      </c>
      <c r="C121" s="13" t="s">
        <v>867</v>
      </c>
      <c r="D121" s="13">
        <v>2</v>
      </c>
      <c r="E121" s="13" t="s">
        <v>868</v>
      </c>
      <c r="F121" s="13" t="s">
        <v>869</v>
      </c>
      <c r="G121" s="13" t="s">
        <v>1512</v>
      </c>
      <c r="H121" s="13">
        <v>2362291011</v>
      </c>
      <c r="I121" s="13" t="s">
        <v>1513</v>
      </c>
      <c r="J121" s="13" t="s">
        <v>1514</v>
      </c>
      <c r="K121" s="13" t="s">
        <v>1063</v>
      </c>
      <c r="L121" s="14">
        <v>45413</v>
      </c>
      <c r="M121" s="15" t="s">
        <v>1515</v>
      </c>
      <c r="N121" s="15">
        <v>2372202214</v>
      </c>
      <c r="O121" s="15" t="s">
        <v>895</v>
      </c>
      <c r="P121" s="15" t="s">
        <v>1516</v>
      </c>
      <c r="Q121" s="15" t="s">
        <v>1057</v>
      </c>
      <c r="R121" s="237">
        <v>38777</v>
      </c>
      <c r="S121" s="15"/>
      <c r="T121" s="15"/>
      <c r="U121" s="15"/>
      <c r="V121" s="15"/>
      <c r="W121" s="15"/>
      <c r="X121" s="237"/>
      <c r="Y121" s="15"/>
      <c r="Z121" s="15"/>
      <c r="AA121" s="15"/>
      <c r="AB121" s="15"/>
      <c r="AC121" s="15"/>
      <c r="AD121" s="237"/>
      <c r="AE121" s="15"/>
      <c r="AF121" s="15"/>
      <c r="AG121" s="15"/>
      <c r="AH121" s="15"/>
      <c r="AI121" s="15"/>
      <c r="AJ121" s="237"/>
      <c r="AK121" s="15" t="s">
        <v>1517</v>
      </c>
      <c r="AM121" s="43"/>
      <c r="AN121" s="98" t="s">
        <v>428</v>
      </c>
      <c r="AO121" s="137"/>
      <c r="AP121" s="137"/>
      <c r="AQ121" s="138"/>
      <c r="AR121" s="138"/>
      <c r="AS121" s="98"/>
      <c r="AT121" s="98"/>
      <c r="AU121" s="134"/>
      <c r="AW121" s="136" t="s">
        <v>527</v>
      </c>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100"/>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101"/>
      <c r="FT121" s="15" t="str">
        <f t="shared" si="3"/>
        <v>コピーが上手くできていません。</v>
      </c>
      <c r="FU121" s="102"/>
    </row>
    <row r="122" spans="1:177" ht="24.95" customHeight="1">
      <c r="A122" s="243" t="s">
        <v>578</v>
      </c>
      <c r="B122" s="13" t="s">
        <v>90</v>
      </c>
      <c r="C122" s="13" t="s">
        <v>870</v>
      </c>
      <c r="D122" s="13">
        <v>1</v>
      </c>
      <c r="E122" s="13" t="s">
        <v>871</v>
      </c>
      <c r="F122" s="13" t="s">
        <v>872</v>
      </c>
      <c r="G122" s="13" t="s">
        <v>1518</v>
      </c>
      <c r="H122" s="13" t="s">
        <v>1519</v>
      </c>
      <c r="I122" s="13" t="s">
        <v>552</v>
      </c>
      <c r="J122" s="13" t="s">
        <v>1520</v>
      </c>
      <c r="K122" s="13" t="s">
        <v>1091</v>
      </c>
      <c r="L122" s="14" t="s">
        <v>1521</v>
      </c>
      <c r="M122" s="15"/>
      <c r="N122" s="15"/>
      <c r="O122" s="15"/>
      <c r="P122" s="15"/>
      <c r="Q122" s="15"/>
      <c r="R122" s="237"/>
      <c r="S122" s="15"/>
      <c r="T122" s="15"/>
      <c r="U122" s="15"/>
      <c r="V122" s="15"/>
      <c r="W122" s="15"/>
      <c r="X122" s="237"/>
      <c r="Y122" s="15"/>
      <c r="Z122" s="15"/>
      <c r="AA122" s="15"/>
      <c r="AB122" s="15"/>
      <c r="AC122" s="15"/>
      <c r="AD122" s="237"/>
      <c r="AE122" s="15"/>
      <c r="AF122" s="15"/>
      <c r="AG122" s="15"/>
      <c r="AH122" s="15"/>
      <c r="AI122" s="15"/>
      <c r="AJ122" s="237"/>
      <c r="AK122" s="15" t="s">
        <v>1522</v>
      </c>
      <c r="AM122" s="43"/>
      <c r="AN122" s="98" t="s">
        <v>428</v>
      </c>
      <c r="AO122" s="137"/>
      <c r="AP122" s="137"/>
      <c r="AQ122" s="137"/>
      <c r="AR122" s="137"/>
      <c r="AS122" s="98"/>
      <c r="AT122" s="98"/>
      <c r="AU122" s="134"/>
      <c r="AW122" s="136" t="s">
        <v>527</v>
      </c>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100"/>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101"/>
      <c r="FT122" s="15" t="str">
        <f t="shared" ref="FT122" si="5">IF(OR(ISBLANK(AW122),ISBLANK(AY122),ISBLANK(BA122),ISBLANK(BC122),ISBLANK(BD122),ISBLANK(BE122),ISBLANK(BG122),ISBLANK(BI122),ISBLANK(BJ122),ISBLANK(CI122),ISBLANK(CJ122),ISBLANK(CU122),ISBLANK(CV122),ISBLANK(CX122),ISBLANK(CZ122),ISBLANK(DA122),ISBLANK(DB122),ISBLANK(DD122),ISBLANK(DF122),ISBLANK(DG122),ISBLANK(DH122),ISBLANK(DI122),ISBLANK(DK122),ISBLANK(DM122),ISBLANK(DN122),ISBLANK(DO122),ISBLANK(FH122),ISBLANK(FS122)),"コピーが上手くできていません。",IF(B122=AW122,"問題なし","貼り付ける法人が間違っています。"))</f>
        <v>コピーが上手くできていません。</v>
      </c>
      <c r="FU122" s="102"/>
    </row>
    <row r="123" spans="1:177" ht="24.95" customHeight="1">
      <c r="A123" s="243" t="s">
        <v>578</v>
      </c>
      <c r="B123" s="13" t="s">
        <v>873</v>
      </c>
      <c r="C123" s="13" t="s">
        <v>874</v>
      </c>
      <c r="D123" s="13">
        <v>1</v>
      </c>
      <c r="E123" s="13" t="s">
        <v>875</v>
      </c>
      <c r="F123" s="13" t="s">
        <v>876</v>
      </c>
      <c r="G123" s="13" t="s">
        <v>1523</v>
      </c>
      <c r="H123" s="13">
        <v>2372206579</v>
      </c>
      <c r="I123" s="13" t="s">
        <v>743</v>
      </c>
      <c r="J123" s="13" t="s">
        <v>1524</v>
      </c>
      <c r="K123" s="13" t="s">
        <v>1057</v>
      </c>
      <c r="L123" s="14">
        <v>45383</v>
      </c>
      <c r="M123" s="15"/>
      <c r="N123" s="15"/>
      <c r="O123" s="15"/>
      <c r="P123" s="15"/>
      <c r="Q123" s="15"/>
      <c r="R123" s="237"/>
      <c r="S123" s="15"/>
      <c r="T123" s="15"/>
      <c r="U123" s="15"/>
      <c r="V123" s="15"/>
      <c r="W123" s="15"/>
      <c r="X123" s="237"/>
      <c r="Y123" s="15"/>
      <c r="Z123" s="15"/>
      <c r="AA123" s="15"/>
      <c r="AB123" s="15"/>
      <c r="AC123" s="15"/>
      <c r="AD123" s="237"/>
      <c r="AE123" s="15"/>
      <c r="AF123" s="15"/>
      <c r="AG123" s="15"/>
      <c r="AH123" s="15"/>
      <c r="AI123" s="15"/>
      <c r="AJ123" s="237"/>
      <c r="AK123" s="15" t="s">
        <v>1525</v>
      </c>
      <c r="AM123" s="43"/>
      <c r="AN123" s="98" t="s">
        <v>428</v>
      </c>
      <c r="AO123" s="137"/>
      <c r="AP123" s="137"/>
      <c r="AQ123" s="137"/>
      <c r="AR123" s="137"/>
      <c r="AS123" s="98"/>
      <c r="AT123" s="98"/>
      <c r="AU123" s="134"/>
      <c r="AW123" s="136" t="s">
        <v>527</v>
      </c>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100"/>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101"/>
      <c r="FT123" s="15" t="str">
        <f t="shared" si="3"/>
        <v>コピーが上手くできていません。</v>
      </c>
      <c r="FU123" s="102"/>
    </row>
    <row r="124" spans="1:177" ht="24.95" customHeight="1">
      <c r="A124" s="246" t="s">
        <v>877</v>
      </c>
      <c r="B124" s="13" t="s">
        <v>112</v>
      </c>
      <c r="C124" s="13" t="s">
        <v>878</v>
      </c>
      <c r="D124" s="13">
        <v>1</v>
      </c>
      <c r="E124" s="13" t="s">
        <v>701</v>
      </c>
      <c r="F124" s="13" t="s">
        <v>879</v>
      </c>
      <c r="G124" s="13" t="s">
        <v>1526</v>
      </c>
      <c r="H124" s="13">
        <v>2372205993</v>
      </c>
      <c r="I124" s="13" t="s">
        <v>701</v>
      </c>
      <c r="J124" s="13" t="s">
        <v>879</v>
      </c>
      <c r="K124" s="13" t="s">
        <v>1060</v>
      </c>
      <c r="L124" s="14">
        <v>44531</v>
      </c>
      <c r="M124" s="15"/>
      <c r="N124" s="15"/>
      <c r="O124" s="15"/>
      <c r="P124" s="15"/>
      <c r="Q124" s="15"/>
      <c r="R124" s="237"/>
      <c r="S124" s="15"/>
      <c r="T124" s="15"/>
      <c r="U124" s="15"/>
      <c r="V124" s="15"/>
      <c r="W124" s="15"/>
      <c r="X124" s="237"/>
      <c r="Y124" s="15"/>
      <c r="Z124" s="15"/>
      <c r="AA124" s="15"/>
      <c r="AB124" s="15"/>
      <c r="AC124" s="15"/>
      <c r="AD124" s="237"/>
      <c r="AE124" s="15"/>
      <c r="AF124" s="15"/>
      <c r="AG124" s="15"/>
      <c r="AH124" s="15"/>
      <c r="AI124" s="15"/>
      <c r="AJ124" s="237"/>
      <c r="AK124" s="15" t="s">
        <v>1527</v>
      </c>
      <c r="AM124" s="43"/>
      <c r="AN124" s="98" t="s">
        <v>428</v>
      </c>
      <c r="AO124" s="137"/>
      <c r="AP124" s="137"/>
      <c r="AQ124" s="138"/>
      <c r="AR124" s="138"/>
      <c r="AS124" s="98"/>
      <c r="AT124" s="98"/>
      <c r="AU124" s="134"/>
      <c r="AW124" s="136" t="s">
        <v>527</v>
      </c>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100"/>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101"/>
      <c r="FT124" s="15" t="str">
        <f t="shared" si="3"/>
        <v>コピーが上手くできていません。</v>
      </c>
      <c r="FU124" s="102"/>
    </row>
    <row r="125" spans="1:177" ht="24.95" customHeight="1">
      <c r="A125" s="246" t="s">
        <v>877</v>
      </c>
      <c r="B125" s="13" t="s">
        <v>105</v>
      </c>
      <c r="C125" s="13" t="s">
        <v>880</v>
      </c>
      <c r="D125" s="13">
        <v>1</v>
      </c>
      <c r="E125" s="13" t="s">
        <v>881</v>
      </c>
      <c r="F125" s="13" t="s">
        <v>882</v>
      </c>
      <c r="G125" s="13" t="s">
        <v>1528</v>
      </c>
      <c r="H125" s="13">
        <v>2372205639</v>
      </c>
      <c r="I125" s="13" t="s">
        <v>881</v>
      </c>
      <c r="J125" s="13" t="s">
        <v>1529</v>
      </c>
      <c r="K125" s="13" t="s">
        <v>1060</v>
      </c>
      <c r="L125" s="14">
        <v>44013</v>
      </c>
      <c r="M125" s="15"/>
      <c r="N125" s="15"/>
      <c r="O125" s="15"/>
      <c r="P125" s="15"/>
      <c r="Q125" s="15"/>
      <c r="R125" s="237"/>
      <c r="S125" s="15"/>
      <c r="T125" s="15"/>
      <c r="U125" s="15"/>
      <c r="V125" s="15"/>
      <c r="W125" s="15"/>
      <c r="X125" s="237"/>
      <c r="Y125" s="15"/>
      <c r="Z125" s="15"/>
      <c r="AA125" s="15"/>
      <c r="AB125" s="15"/>
      <c r="AC125" s="15"/>
      <c r="AD125" s="237"/>
      <c r="AE125" s="15"/>
      <c r="AF125" s="15"/>
      <c r="AG125" s="15"/>
      <c r="AH125" s="15"/>
      <c r="AI125" s="15"/>
      <c r="AJ125" s="237"/>
      <c r="AK125" s="15" t="s">
        <v>1530</v>
      </c>
      <c r="AM125" s="43"/>
      <c r="AN125" s="98" t="s">
        <v>428</v>
      </c>
      <c r="AO125" s="137"/>
      <c r="AP125" s="137"/>
      <c r="AQ125" s="137"/>
      <c r="AR125" s="137"/>
      <c r="AS125" s="98"/>
      <c r="AT125" s="98"/>
      <c r="AU125" s="134"/>
      <c r="AW125" s="136" t="s">
        <v>527</v>
      </c>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100"/>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101"/>
      <c r="FT125" s="15" t="str">
        <f t="shared" si="3"/>
        <v>コピーが上手くできていません。</v>
      </c>
      <c r="FU125" s="102"/>
    </row>
    <row r="126" spans="1:177" ht="24.95" customHeight="1">
      <c r="A126" s="246" t="s">
        <v>877</v>
      </c>
      <c r="B126" s="13" t="s">
        <v>97</v>
      </c>
      <c r="C126" s="13" t="s">
        <v>883</v>
      </c>
      <c r="D126" s="13">
        <v>1</v>
      </c>
      <c r="E126" s="13" t="s">
        <v>884</v>
      </c>
      <c r="F126" s="13" t="s">
        <v>885</v>
      </c>
      <c r="G126" s="13" t="s">
        <v>1531</v>
      </c>
      <c r="H126" s="13">
        <v>2372204806</v>
      </c>
      <c r="I126" s="13" t="s">
        <v>884</v>
      </c>
      <c r="J126" s="17" t="s">
        <v>885</v>
      </c>
      <c r="K126" s="13" t="s">
        <v>1060</v>
      </c>
      <c r="L126" s="14">
        <v>42583</v>
      </c>
      <c r="M126" s="15"/>
      <c r="N126" s="15"/>
      <c r="O126" s="15"/>
      <c r="P126" s="15"/>
      <c r="Q126" s="15"/>
      <c r="R126" s="237"/>
      <c r="S126" s="15"/>
      <c r="T126" s="15"/>
      <c r="U126" s="15"/>
      <c r="V126" s="15"/>
      <c r="W126" s="15"/>
      <c r="X126" s="237"/>
      <c r="Y126" s="15"/>
      <c r="Z126" s="15"/>
      <c r="AA126" s="15"/>
      <c r="AB126" s="15"/>
      <c r="AC126" s="15"/>
      <c r="AD126" s="237"/>
      <c r="AE126" s="15"/>
      <c r="AF126" s="15"/>
      <c r="AG126" s="15"/>
      <c r="AH126" s="15"/>
      <c r="AI126" s="15"/>
      <c r="AJ126" s="237"/>
      <c r="AK126" s="15" t="s">
        <v>1532</v>
      </c>
      <c r="AM126" s="43"/>
      <c r="AN126" s="98" t="s">
        <v>428</v>
      </c>
      <c r="AO126" s="137"/>
      <c r="AP126" s="137"/>
      <c r="AQ126" s="137"/>
      <c r="AR126" s="137"/>
      <c r="AS126" s="98"/>
      <c r="AT126" s="98"/>
      <c r="AU126" s="134"/>
      <c r="AW126" s="136" t="s">
        <v>527</v>
      </c>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100"/>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101"/>
      <c r="FT126" s="15" t="str">
        <f t="shared" si="3"/>
        <v>コピーが上手くできていません。</v>
      </c>
      <c r="FU126" s="102"/>
    </row>
    <row r="127" spans="1:177" ht="24.95" customHeight="1">
      <c r="A127" s="246" t="s">
        <v>877</v>
      </c>
      <c r="B127" s="13" t="s">
        <v>493</v>
      </c>
      <c r="C127" s="13" t="s">
        <v>886</v>
      </c>
      <c r="D127" s="13">
        <v>1</v>
      </c>
      <c r="E127" s="13" t="s">
        <v>603</v>
      </c>
      <c r="F127" s="13" t="s">
        <v>887</v>
      </c>
      <c r="G127" s="13" t="s">
        <v>1533</v>
      </c>
      <c r="H127" s="13">
        <v>2372206397</v>
      </c>
      <c r="I127" s="13" t="s">
        <v>603</v>
      </c>
      <c r="J127" s="17" t="s">
        <v>1534</v>
      </c>
      <c r="K127" s="13" t="s">
        <v>1060</v>
      </c>
      <c r="L127" s="14">
        <v>45108</v>
      </c>
      <c r="M127" s="15"/>
      <c r="N127" s="15"/>
      <c r="O127" s="15"/>
      <c r="P127" s="15"/>
      <c r="Q127" s="15"/>
      <c r="R127" s="237"/>
      <c r="S127" s="15"/>
      <c r="T127" s="15"/>
      <c r="U127" s="15"/>
      <c r="V127" s="15"/>
      <c r="W127" s="15"/>
      <c r="X127" s="237"/>
      <c r="Y127" s="15"/>
      <c r="Z127" s="15"/>
      <c r="AA127" s="15"/>
      <c r="AB127" s="15"/>
      <c r="AC127" s="15"/>
      <c r="AD127" s="237"/>
      <c r="AE127" s="15"/>
      <c r="AF127" s="15"/>
      <c r="AG127" s="15"/>
      <c r="AH127" s="15"/>
      <c r="AI127" s="15"/>
      <c r="AJ127" s="237"/>
      <c r="AK127" s="15" t="s">
        <v>1535</v>
      </c>
      <c r="AM127" s="43"/>
      <c r="AN127" s="98" t="s">
        <v>428</v>
      </c>
      <c r="AO127" s="139"/>
      <c r="AP127" s="98"/>
      <c r="AQ127" s="98"/>
      <c r="AR127" s="98"/>
      <c r="AS127" s="98"/>
      <c r="AT127" s="98"/>
      <c r="AU127" s="140"/>
      <c r="AW127" s="136" t="s">
        <v>527</v>
      </c>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100"/>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101"/>
      <c r="FT127" s="15" t="str">
        <f t="shared" si="3"/>
        <v>コピーが上手くできていません。</v>
      </c>
      <c r="FU127" s="102"/>
    </row>
    <row r="128" spans="1:177" ht="24.95" customHeight="1">
      <c r="A128" s="246" t="s">
        <v>877</v>
      </c>
      <c r="B128" s="13" t="s">
        <v>466</v>
      </c>
      <c r="C128" s="13" t="s">
        <v>888</v>
      </c>
      <c r="D128" s="13">
        <v>1</v>
      </c>
      <c r="E128" s="13" t="s">
        <v>889</v>
      </c>
      <c r="F128" s="13" t="s">
        <v>890</v>
      </c>
      <c r="G128" s="13" t="s">
        <v>1536</v>
      </c>
      <c r="H128" s="13">
        <v>2362290930</v>
      </c>
      <c r="I128" s="13" t="s">
        <v>754</v>
      </c>
      <c r="J128" s="13" t="s">
        <v>1537</v>
      </c>
      <c r="K128" s="13" t="s">
        <v>1063</v>
      </c>
      <c r="L128" s="14">
        <v>45200</v>
      </c>
      <c r="M128" s="15"/>
      <c r="N128" s="15"/>
      <c r="O128" s="15"/>
      <c r="P128" s="15"/>
      <c r="Q128" s="15"/>
      <c r="R128" s="237"/>
      <c r="S128" s="15"/>
      <c r="T128" s="15"/>
      <c r="U128" s="15"/>
      <c r="V128" s="15"/>
      <c r="W128" s="15"/>
      <c r="X128" s="237"/>
      <c r="Y128" s="15"/>
      <c r="Z128" s="15"/>
      <c r="AA128" s="15"/>
      <c r="AB128" s="15"/>
      <c r="AC128" s="15"/>
      <c r="AD128" s="237"/>
      <c r="AE128" s="15"/>
      <c r="AF128" s="15"/>
      <c r="AG128" s="15"/>
      <c r="AH128" s="15"/>
      <c r="AI128" s="15"/>
      <c r="AJ128" s="237"/>
      <c r="AK128" s="15" t="s">
        <v>1538</v>
      </c>
      <c r="AM128" s="43"/>
      <c r="AN128" s="98" t="s">
        <v>428</v>
      </c>
      <c r="AO128" s="137"/>
      <c r="AP128" s="137"/>
      <c r="AQ128" s="138"/>
      <c r="AR128" s="138"/>
      <c r="AS128" s="98"/>
      <c r="AT128" s="98"/>
      <c r="AU128" s="134"/>
      <c r="AW128" s="136" t="s">
        <v>527</v>
      </c>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100"/>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101"/>
      <c r="FT128" s="15" t="str">
        <f t="shared" si="3"/>
        <v>コピーが上手くできていません。</v>
      </c>
      <c r="FU128" s="102"/>
    </row>
    <row r="129" spans="1:177" ht="24.95" customHeight="1">
      <c r="A129" s="246" t="s">
        <v>877</v>
      </c>
      <c r="B129" s="13" t="s">
        <v>492</v>
      </c>
      <c r="C129" s="13" t="s">
        <v>891</v>
      </c>
      <c r="D129" s="13">
        <v>1</v>
      </c>
      <c r="E129" s="13" t="s">
        <v>892</v>
      </c>
      <c r="F129" s="13" t="s">
        <v>893</v>
      </c>
      <c r="G129" s="13" t="s">
        <v>1539</v>
      </c>
      <c r="H129" s="13">
        <v>2372205977</v>
      </c>
      <c r="I129" s="13" t="s">
        <v>892</v>
      </c>
      <c r="J129" s="13" t="s">
        <v>893</v>
      </c>
      <c r="K129" s="13" t="s">
        <v>1060</v>
      </c>
      <c r="L129" s="14">
        <v>44531</v>
      </c>
      <c r="M129" s="15"/>
      <c r="N129" s="15"/>
      <c r="O129" s="15"/>
      <c r="P129" s="15"/>
      <c r="Q129" s="15"/>
      <c r="R129" s="237"/>
      <c r="S129" s="15"/>
      <c r="T129" s="15"/>
      <c r="U129" s="15"/>
      <c r="V129" s="15"/>
      <c r="W129" s="15"/>
      <c r="X129" s="237"/>
      <c r="Y129" s="15"/>
      <c r="Z129" s="15"/>
      <c r="AA129" s="15"/>
      <c r="AB129" s="15"/>
      <c r="AC129" s="15"/>
      <c r="AD129" s="237"/>
      <c r="AE129" s="15"/>
      <c r="AF129" s="15"/>
      <c r="AG129" s="15"/>
      <c r="AH129" s="15"/>
      <c r="AI129" s="15"/>
      <c r="AJ129" s="237"/>
      <c r="AK129" s="15" t="s">
        <v>1540</v>
      </c>
      <c r="AM129" s="43"/>
      <c r="AN129" s="98" t="s">
        <v>428</v>
      </c>
      <c r="AO129" s="137"/>
      <c r="AP129" s="137"/>
      <c r="AQ129" s="137"/>
      <c r="AR129" s="137"/>
      <c r="AS129" s="98"/>
      <c r="AT129" s="98"/>
      <c r="AU129" s="134"/>
      <c r="AW129" s="136" t="s">
        <v>527</v>
      </c>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100"/>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101"/>
      <c r="FT129" s="15" t="str">
        <f t="shared" si="3"/>
        <v>コピーが上手くできていません。</v>
      </c>
      <c r="FU129" s="102"/>
    </row>
    <row r="130" spans="1:177" ht="24.95" customHeight="1">
      <c r="A130" s="246" t="s">
        <v>877</v>
      </c>
      <c r="B130" s="13" t="s">
        <v>111</v>
      </c>
      <c r="C130" s="13" t="s">
        <v>894</v>
      </c>
      <c r="D130" s="13">
        <v>1</v>
      </c>
      <c r="E130" s="13" t="s">
        <v>895</v>
      </c>
      <c r="F130" s="13" t="s">
        <v>896</v>
      </c>
      <c r="G130" s="13" t="s">
        <v>1541</v>
      </c>
      <c r="H130" s="13">
        <v>2372205985</v>
      </c>
      <c r="I130" s="13" t="s">
        <v>820</v>
      </c>
      <c r="J130" s="13" t="s">
        <v>1542</v>
      </c>
      <c r="K130" s="13" t="s">
        <v>1060</v>
      </c>
      <c r="L130" s="14">
        <v>44531</v>
      </c>
      <c r="M130" s="15"/>
      <c r="N130" s="15"/>
      <c r="O130" s="15"/>
      <c r="P130" s="15"/>
      <c r="Q130" s="15"/>
      <c r="R130" s="237"/>
      <c r="S130" s="15"/>
      <c r="T130" s="15"/>
      <c r="U130" s="15"/>
      <c r="V130" s="15"/>
      <c r="W130" s="15"/>
      <c r="X130" s="237"/>
      <c r="Y130" s="15"/>
      <c r="Z130" s="15"/>
      <c r="AA130" s="15"/>
      <c r="AB130" s="15"/>
      <c r="AC130" s="15"/>
      <c r="AD130" s="237"/>
      <c r="AE130" s="15"/>
      <c r="AF130" s="15"/>
      <c r="AG130" s="15"/>
      <c r="AH130" s="15"/>
      <c r="AI130" s="15"/>
      <c r="AJ130" s="237"/>
      <c r="AK130" s="15" t="s">
        <v>1543</v>
      </c>
      <c r="AM130" s="43"/>
      <c r="AN130" s="98" t="s">
        <v>428</v>
      </c>
      <c r="AO130" s="137"/>
      <c r="AP130" s="137"/>
      <c r="AQ130" s="138"/>
      <c r="AR130" s="138"/>
      <c r="AS130" s="98"/>
      <c r="AT130" s="98"/>
      <c r="AU130" s="134"/>
      <c r="AW130" s="136" t="s">
        <v>527</v>
      </c>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100"/>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101"/>
      <c r="FT130" s="15" t="str">
        <f t="shared" si="3"/>
        <v>コピーが上手くできていません。</v>
      </c>
      <c r="FU130" s="102"/>
    </row>
    <row r="131" spans="1:177" ht="24.95" customHeight="1">
      <c r="A131" s="246" t="s">
        <v>877</v>
      </c>
      <c r="B131" s="13" t="s">
        <v>897</v>
      </c>
      <c r="C131" s="13" t="s">
        <v>898</v>
      </c>
      <c r="D131" s="13">
        <v>1</v>
      </c>
      <c r="E131" s="13" t="s">
        <v>899</v>
      </c>
      <c r="F131" s="13" t="s">
        <v>900</v>
      </c>
      <c r="G131" s="13" t="s">
        <v>1544</v>
      </c>
      <c r="H131" s="13">
        <v>2372206611</v>
      </c>
      <c r="I131" s="13" t="s">
        <v>674</v>
      </c>
      <c r="J131" s="13" t="s">
        <v>1545</v>
      </c>
      <c r="K131" s="13" t="s">
        <v>1060</v>
      </c>
      <c r="L131" s="14">
        <v>45505</v>
      </c>
      <c r="M131" s="15"/>
      <c r="N131" s="15"/>
      <c r="O131" s="15"/>
      <c r="P131" s="15"/>
      <c r="Q131" s="15"/>
      <c r="R131" s="237"/>
      <c r="S131" s="15"/>
      <c r="T131" s="15"/>
      <c r="U131" s="15"/>
      <c r="V131" s="15"/>
      <c r="W131" s="15"/>
      <c r="X131" s="237"/>
      <c r="Y131" s="15"/>
      <c r="Z131" s="15"/>
      <c r="AA131" s="15"/>
      <c r="AB131" s="15"/>
      <c r="AC131" s="15"/>
      <c r="AD131" s="237"/>
      <c r="AE131" s="15"/>
      <c r="AF131" s="15"/>
      <c r="AG131" s="15"/>
      <c r="AH131" s="15"/>
      <c r="AI131" s="15"/>
      <c r="AJ131" s="237"/>
      <c r="AK131" s="15" t="s">
        <v>1546</v>
      </c>
      <c r="AM131" s="43"/>
      <c r="AN131" s="98" t="s">
        <v>428</v>
      </c>
      <c r="AO131" s="137"/>
      <c r="AP131" s="137"/>
      <c r="AQ131" s="138"/>
      <c r="AR131" s="138"/>
      <c r="AS131" s="98"/>
      <c r="AT131" s="98"/>
      <c r="AU131" s="197"/>
      <c r="AW131" s="136" t="s">
        <v>527</v>
      </c>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100"/>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101"/>
      <c r="FT131" s="15" t="str">
        <f t="shared" si="3"/>
        <v>コピーが上手くできていません。</v>
      </c>
      <c r="FU131" s="102"/>
    </row>
    <row r="132" spans="1:177" ht="24.95" customHeight="1">
      <c r="A132" s="246" t="s">
        <v>877</v>
      </c>
      <c r="B132" s="13" t="s">
        <v>901</v>
      </c>
      <c r="C132" s="13" t="s">
        <v>902</v>
      </c>
      <c r="D132" s="13">
        <v>1</v>
      </c>
      <c r="E132" s="13" t="s">
        <v>903</v>
      </c>
      <c r="F132" s="13" t="s">
        <v>904</v>
      </c>
      <c r="G132" s="13" t="s">
        <v>1547</v>
      </c>
      <c r="H132" s="13">
        <v>2362290997</v>
      </c>
      <c r="I132" s="13" t="s">
        <v>546</v>
      </c>
      <c r="J132" s="17" t="s">
        <v>1548</v>
      </c>
      <c r="K132" s="13" t="s">
        <v>1063</v>
      </c>
      <c r="L132" s="14">
        <v>45352</v>
      </c>
      <c r="M132" s="15"/>
      <c r="N132" s="15"/>
      <c r="O132" s="15"/>
      <c r="P132" s="15"/>
      <c r="Q132" s="15"/>
      <c r="R132" s="237"/>
      <c r="S132" s="15"/>
      <c r="T132" s="15"/>
      <c r="U132" s="15"/>
      <c r="V132" s="15"/>
      <c r="W132" s="15"/>
      <c r="X132" s="237"/>
      <c r="Y132" s="15"/>
      <c r="Z132" s="15"/>
      <c r="AA132" s="15"/>
      <c r="AB132" s="15"/>
      <c r="AC132" s="15"/>
      <c r="AD132" s="237"/>
      <c r="AE132" s="15"/>
      <c r="AF132" s="15"/>
      <c r="AG132" s="15"/>
      <c r="AH132" s="15"/>
      <c r="AI132" s="15"/>
      <c r="AJ132" s="237"/>
      <c r="AK132" s="15" t="s">
        <v>1549</v>
      </c>
      <c r="AM132" s="43"/>
      <c r="AN132" s="98" t="s">
        <v>428</v>
      </c>
      <c r="AO132" s="137"/>
      <c r="AP132" s="137"/>
      <c r="AQ132" s="137"/>
      <c r="AR132" s="137"/>
      <c r="AS132" s="98"/>
      <c r="AT132" s="98"/>
      <c r="AU132" s="134"/>
      <c r="AW132" s="136" t="s">
        <v>527</v>
      </c>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100"/>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101"/>
      <c r="FT132" s="15" t="str">
        <f t="shared" si="3"/>
        <v>コピーが上手くできていません。</v>
      </c>
      <c r="FU132" s="102"/>
    </row>
    <row r="133" spans="1:177" ht="24.95" customHeight="1">
      <c r="A133" s="246" t="s">
        <v>877</v>
      </c>
      <c r="B133" s="13" t="s">
        <v>467</v>
      </c>
      <c r="C133" s="13" t="s">
        <v>905</v>
      </c>
      <c r="D133" s="13">
        <v>1</v>
      </c>
      <c r="E133" s="13" t="s">
        <v>557</v>
      </c>
      <c r="F133" s="13" t="s">
        <v>906</v>
      </c>
      <c r="G133" s="13" t="s">
        <v>1550</v>
      </c>
      <c r="H133" s="13" t="s">
        <v>1551</v>
      </c>
      <c r="I133" s="13" t="s">
        <v>557</v>
      </c>
      <c r="J133" s="17" t="s">
        <v>906</v>
      </c>
      <c r="K133" s="13" t="s">
        <v>1091</v>
      </c>
      <c r="L133" s="14" t="s">
        <v>1552</v>
      </c>
      <c r="M133" s="15"/>
      <c r="N133" s="15"/>
      <c r="O133" s="15"/>
      <c r="P133" s="15"/>
      <c r="Q133" s="15"/>
      <c r="R133" s="237"/>
      <c r="S133" s="15"/>
      <c r="T133" s="15"/>
      <c r="U133" s="15"/>
      <c r="V133" s="15"/>
      <c r="W133" s="15"/>
      <c r="X133" s="237"/>
      <c r="Y133" s="15"/>
      <c r="Z133" s="15"/>
      <c r="AA133" s="15"/>
      <c r="AB133" s="15"/>
      <c r="AC133" s="15"/>
      <c r="AD133" s="237"/>
      <c r="AE133" s="15"/>
      <c r="AF133" s="15"/>
      <c r="AG133" s="15"/>
      <c r="AH133" s="15"/>
      <c r="AI133" s="15"/>
      <c r="AJ133" s="237"/>
      <c r="AK133" s="15" t="s">
        <v>1553</v>
      </c>
      <c r="AM133" s="43"/>
      <c r="AN133" s="98" t="s">
        <v>428</v>
      </c>
      <c r="AO133" s="137"/>
      <c r="AP133" s="137"/>
      <c r="AQ133" s="138"/>
      <c r="AR133" s="138"/>
      <c r="AS133" s="98"/>
      <c r="AT133" s="98"/>
      <c r="AU133" s="134"/>
      <c r="AW133" s="136" t="s">
        <v>527</v>
      </c>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100"/>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101"/>
      <c r="FT133" s="15" t="str">
        <f t="shared" si="3"/>
        <v>コピーが上手くできていません。</v>
      </c>
      <c r="FU133" s="102"/>
    </row>
    <row r="134" spans="1:177" ht="24.95" customHeight="1">
      <c r="A134" s="246" t="s">
        <v>877</v>
      </c>
      <c r="B134" s="13" t="s">
        <v>907</v>
      </c>
      <c r="C134" s="13" t="s">
        <v>908</v>
      </c>
      <c r="D134" s="13">
        <v>1</v>
      </c>
      <c r="E134" s="13" t="s">
        <v>909</v>
      </c>
      <c r="F134" s="13" t="s">
        <v>910</v>
      </c>
      <c r="G134" s="13" t="s">
        <v>1554</v>
      </c>
      <c r="H134" s="13" t="s">
        <v>1555</v>
      </c>
      <c r="I134" s="13" t="s">
        <v>790</v>
      </c>
      <c r="J134" s="17" t="s">
        <v>1556</v>
      </c>
      <c r="K134" s="13" t="s">
        <v>1091</v>
      </c>
      <c r="L134" s="14">
        <v>45352</v>
      </c>
      <c r="M134" s="13"/>
      <c r="N134" s="13"/>
      <c r="O134" s="13"/>
      <c r="P134" s="13"/>
      <c r="Q134" s="13"/>
      <c r="R134" s="238"/>
      <c r="S134" s="13"/>
      <c r="T134" s="13"/>
      <c r="U134" s="13"/>
      <c r="V134" s="13"/>
      <c r="W134" s="13"/>
      <c r="X134" s="238"/>
      <c r="Y134" s="13"/>
      <c r="Z134" s="13"/>
      <c r="AA134" s="13"/>
      <c r="AB134" s="13"/>
      <c r="AC134" s="13"/>
      <c r="AD134" s="238"/>
      <c r="AE134" s="13"/>
      <c r="AF134" s="13"/>
      <c r="AG134" s="13"/>
      <c r="AH134" s="17"/>
      <c r="AI134" s="13"/>
      <c r="AJ134" s="238"/>
      <c r="AK134" s="15" t="s">
        <v>1557</v>
      </c>
      <c r="AM134" s="43"/>
      <c r="AN134" s="98" t="s">
        <v>428</v>
      </c>
      <c r="AO134" s="137"/>
      <c r="AP134" s="137"/>
      <c r="AQ134" s="138"/>
      <c r="AR134" s="138"/>
      <c r="AS134" s="98"/>
      <c r="AT134" s="98"/>
      <c r="AU134" s="187"/>
      <c r="AW134" s="136" t="s">
        <v>527</v>
      </c>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100"/>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101"/>
      <c r="FT134" s="15" t="str">
        <f>IF(OR(ISBLANK(AW134),ISBLANK(AY134),ISBLANK(BA134),ISBLANK(BC134),ISBLANK(BD134),ISBLANK(BE134),ISBLANK(BG134),ISBLANK(BI134),ISBLANK(BJ134),ISBLANK(CI134),ISBLANK(CJ134),ISBLANK(CU134),ISBLANK(CV134),ISBLANK(CX134),ISBLANK(CZ134),ISBLANK(DA134),ISBLANK(DB134),ISBLANK(DD134),ISBLANK(DF134),ISBLANK(DG134),ISBLANK(DH134),ISBLANK(DI134),ISBLANK(DK134),ISBLANK(DM134),ISBLANK(DN134),ISBLANK(DO134),ISBLANK(FH134),ISBLANK(FS134)),"コピーが上手くできていません。",IF(B134=AW134,"問題なし","貼り付ける法人が間違っています。"))</f>
        <v>コピーが上手くできていません。</v>
      </c>
      <c r="FU134" s="102"/>
    </row>
    <row r="135" spans="1:177" ht="24.95" customHeight="1">
      <c r="A135" s="246" t="s">
        <v>877</v>
      </c>
      <c r="B135" s="13" t="s">
        <v>511</v>
      </c>
      <c r="C135" s="13" t="s">
        <v>911</v>
      </c>
      <c r="D135" s="13">
        <v>1</v>
      </c>
      <c r="E135" s="13" t="s">
        <v>711</v>
      </c>
      <c r="F135" s="13" t="s">
        <v>912</v>
      </c>
      <c r="G135" s="13" t="s">
        <v>1558</v>
      </c>
      <c r="H135" s="13">
        <v>2372206199</v>
      </c>
      <c r="I135" s="13" t="s">
        <v>1559</v>
      </c>
      <c r="J135" s="13" t="s">
        <v>1560</v>
      </c>
      <c r="K135" s="13" t="s">
        <v>1060</v>
      </c>
      <c r="L135" s="14">
        <v>44866</v>
      </c>
      <c r="M135" s="13"/>
      <c r="N135" s="13"/>
      <c r="O135" s="13"/>
      <c r="P135" s="17"/>
      <c r="Q135" s="13"/>
      <c r="R135" s="238"/>
      <c r="S135" s="15"/>
      <c r="T135" s="15"/>
      <c r="U135" s="15"/>
      <c r="V135" s="15"/>
      <c r="W135" s="15"/>
      <c r="X135" s="237"/>
      <c r="Y135" s="15"/>
      <c r="Z135" s="15"/>
      <c r="AA135" s="15"/>
      <c r="AB135" s="15"/>
      <c r="AC135" s="15"/>
      <c r="AD135" s="237"/>
      <c r="AE135" s="15"/>
      <c r="AF135" s="15"/>
      <c r="AG135" s="15"/>
      <c r="AH135" s="15"/>
      <c r="AI135" s="15"/>
      <c r="AJ135" s="237"/>
      <c r="AK135" s="15" t="s">
        <v>1561</v>
      </c>
      <c r="AM135" s="43"/>
      <c r="AN135" s="98" t="s">
        <v>428</v>
      </c>
      <c r="AO135" s="137"/>
      <c r="AP135" s="137"/>
      <c r="AQ135" s="137"/>
      <c r="AR135" s="137"/>
      <c r="AS135" s="98"/>
      <c r="AT135" s="98"/>
      <c r="AU135" s="134"/>
      <c r="AW135" s="136" t="s">
        <v>527</v>
      </c>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100"/>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101"/>
      <c r="FT135" s="15" t="str">
        <f t="shared" si="3"/>
        <v>コピーが上手くできていません。</v>
      </c>
      <c r="FU135" s="102"/>
    </row>
    <row r="136" spans="1:177" ht="24.95" customHeight="1">
      <c r="A136" s="246" t="s">
        <v>877</v>
      </c>
      <c r="B136" s="13" t="s">
        <v>472</v>
      </c>
      <c r="C136" s="13" t="s">
        <v>913</v>
      </c>
      <c r="D136" s="13">
        <v>1</v>
      </c>
      <c r="E136" s="13" t="s">
        <v>914</v>
      </c>
      <c r="F136" s="13" t="s">
        <v>915</v>
      </c>
      <c r="G136" s="13" t="s">
        <v>1562</v>
      </c>
      <c r="H136" s="13">
        <v>2372206405</v>
      </c>
      <c r="I136" s="13" t="s">
        <v>597</v>
      </c>
      <c r="J136" s="13" t="s">
        <v>1563</v>
      </c>
      <c r="K136" s="13" t="s">
        <v>1060</v>
      </c>
      <c r="L136" s="14">
        <v>45108</v>
      </c>
      <c r="M136" s="15"/>
      <c r="N136" s="15"/>
      <c r="O136" s="15"/>
      <c r="P136" s="15"/>
      <c r="Q136" s="15"/>
      <c r="R136" s="237"/>
      <c r="S136" s="15"/>
      <c r="T136" s="15"/>
      <c r="U136" s="15"/>
      <c r="V136" s="15"/>
      <c r="W136" s="15"/>
      <c r="X136" s="237"/>
      <c r="Y136" s="15"/>
      <c r="Z136" s="15"/>
      <c r="AA136" s="15"/>
      <c r="AB136" s="15"/>
      <c r="AC136" s="15"/>
      <c r="AD136" s="237"/>
      <c r="AE136" s="15"/>
      <c r="AF136" s="15"/>
      <c r="AG136" s="15"/>
      <c r="AH136" s="15"/>
      <c r="AI136" s="15"/>
      <c r="AJ136" s="237"/>
      <c r="AK136" s="15" t="s">
        <v>1564</v>
      </c>
      <c r="AM136" s="43"/>
      <c r="AN136" s="98" t="s">
        <v>428</v>
      </c>
      <c r="AO136" s="137"/>
      <c r="AP136" s="137"/>
      <c r="AQ136" s="138"/>
      <c r="AR136" s="138"/>
      <c r="AS136" s="98"/>
      <c r="AT136" s="98"/>
      <c r="AU136" s="134"/>
      <c r="AW136" s="177" t="s">
        <v>527</v>
      </c>
      <c r="AX136" s="99"/>
      <c r="AY136" s="178"/>
      <c r="AZ136" s="99"/>
      <c r="BA136" s="99"/>
      <c r="BB136" s="99"/>
      <c r="BC136" s="179"/>
      <c r="BD136" s="179"/>
      <c r="BE136" s="179"/>
      <c r="BF136" s="179"/>
      <c r="BG136" s="179"/>
      <c r="BH136" s="179"/>
      <c r="BI136" s="179"/>
      <c r="BJ136" s="179"/>
      <c r="BK136" s="99"/>
      <c r="BL136" s="179"/>
      <c r="BM136" s="99"/>
      <c r="BN136" s="99"/>
      <c r="BO136" s="99"/>
      <c r="BP136" s="179"/>
      <c r="BQ136" s="99"/>
      <c r="BR136" s="99"/>
      <c r="BS136" s="99"/>
      <c r="BT136" s="179"/>
      <c r="BU136" s="99"/>
      <c r="BV136" s="99"/>
      <c r="BW136" s="99"/>
      <c r="BX136" s="179"/>
      <c r="BY136" s="99"/>
      <c r="BZ136" s="99"/>
      <c r="CA136" s="99"/>
      <c r="CB136" s="179"/>
      <c r="CC136" s="99"/>
      <c r="CD136" s="99"/>
      <c r="CE136" s="99"/>
      <c r="CF136" s="179"/>
      <c r="CG136" s="99"/>
      <c r="CH136" s="99"/>
      <c r="CI136" s="179"/>
      <c r="CJ136" s="178"/>
      <c r="CK136" s="99"/>
      <c r="CL136" s="179"/>
      <c r="CM136" s="99"/>
      <c r="CN136" s="99"/>
      <c r="CO136" s="179"/>
      <c r="CP136" s="99"/>
      <c r="CQ136" s="179"/>
      <c r="CR136" s="99"/>
      <c r="CS136" s="100"/>
      <c r="CT136" s="99"/>
      <c r="CU136" s="178"/>
      <c r="CV136" s="99"/>
      <c r="CW136" s="99"/>
      <c r="CX136" s="99"/>
      <c r="CY136" s="99"/>
      <c r="CZ136" s="179"/>
      <c r="DA136" s="179"/>
      <c r="DB136" s="179"/>
      <c r="DC136" s="179"/>
      <c r="DD136" s="179"/>
      <c r="DE136" s="179"/>
      <c r="DF136" s="179"/>
      <c r="DG136" s="179"/>
      <c r="DH136" s="99"/>
      <c r="DI136" s="179"/>
      <c r="DJ136" s="99"/>
      <c r="DK136" s="179"/>
      <c r="DL136" s="99"/>
      <c r="DM136" s="179"/>
      <c r="DN136" s="179"/>
      <c r="DO136" s="179"/>
      <c r="DP136" s="99"/>
      <c r="DQ136" s="99"/>
      <c r="DR136" s="99"/>
      <c r="DS136" s="99"/>
      <c r="DT136" s="99"/>
      <c r="DU136" s="99"/>
      <c r="DV136" s="99"/>
      <c r="DW136" s="99"/>
      <c r="DX136" s="99"/>
      <c r="DY136" s="99"/>
      <c r="DZ136" s="99"/>
      <c r="EA136" s="99"/>
      <c r="EB136" s="99"/>
      <c r="EC136" s="99"/>
      <c r="ED136" s="99"/>
      <c r="EE136" s="99"/>
      <c r="EF136" s="99"/>
      <c r="EG136" s="99"/>
      <c r="EH136" s="99"/>
      <c r="EI136" s="99"/>
      <c r="EJ136" s="179"/>
      <c r="EK136" s="99"/>
      <c r="EL136" s="99"/>
      <c r="EM136" s="99"/>
      <c r="EN136" s="179"/>
      <c r="EO136" s="99"/>
      <c r="EP136" s="99"/>
      <c r="EQ136" s="99"/>
      <c r="ER136" s="179"/>
      <c r="ES136" s="99"/>
      <c r="ET136" s="99"/>
      <c r="EU136" s="99"/>
      <c r="EV136" s="179"/>
      <c r="EW136" s="99"/>
      <c r="EX136" s="99"/>
      <c r="EY136" s="99"/>
      <c r="EZ136" s="179"/>
      <c r="FA136" s="99"/>
      <c r="FB136" s="99"/>
      <c r="FC136" s="99"/>
      <c r="FD136" s="179"/>
      <c r="FE136" s="99"/>
      <c r="FF136" s="99"/>
      <c r="FG136" s="179"/>
      <c r="FH136" s="178"/>
      <c r="FI136" s="99"/>
      <c r="FJ136" s="179"/>
      <c r="FK136" s="99"/>
      <c r="FL136" s="99"/>
      <c r="FM136" s="179"/>
      <c r="FN136" s="99"/>
      <c r="FO136" s="179"/>
      <c r="FP136" s="99"/>
      <c r="FQ136" s="99"/>
      <c r="FR136" s="99"/>
      <c r="FS136" s="180"/>
      <c r="FT136" s="15" t="str">
        <f t="shared" si="3"/>
        <v>コピーが上手くできていません。</v>
      </c>
      <c r="FU136" s="102"/>
    </row>
    <row r="137" spans="1:177" ht="24.95" customHeight="1">
      <c r="A137" s="246" t="s">
        <v>877</v>
      </c>
      <c r="B137" s="13" t="s">
        <v>514</v>
      </c>
      <c r="C137" s="13" t="s">
        <v>916</v>
      </c>
      <c r="D137" s="13">
        <v>1</v>
      </c>
      <c r="E137" s="13" t="s">
        <v>630</v>
      </c>
      <c r="F137" s="13" t="s">
        <v>917</v>
      </c>
      <c r="G137" s="13" t="s">
        <v>1565</v>
      </c>
      <c r="H137" s="13">
        <v>2372206371</v>
      </c>
      <c r="I137" s="13" t="s">
        <v>630</v>
      </c>
      <c r="J137" s="13" t="s">
        <v>917</v>
      </c>
      <c r="K137" s="13" t="s">
        <v>1060</v>
      </c>
      <c r="L137" s="14">
        <v>45078</v>
      </c>
      <c r="M137" s="15"/>
      <c r="N137" s="15"/>
      <c r="O137" s="15"/>
      <c r="P137" s="15"/>
      <c r="Q137" s="15"/>
      <c r="R137" s="237"/>
      <c r="S137" s="15"/>
      <c r="T137" s="15"/>
      <c r="U137" s="15"/>
      <c r="V137" s="15"/>
      <c r="W137" s="15"/>
      <c r="X137" s="237"/>
      <c r="Y137" s="15"/>
      <c r="Z137" s="15"/>
      <c r="AA137" s="15"/>
      <c r="AB137" s="15"/>
      <c r="AC137" s="15"/>
      <c r="AD137" s="237"/>
      <c r="AE137" s="15"/>
      <c r="AF137" s="15"/>
      <c r="AG137" s="15"/>
      <c r="AH137" s="15"/>
      <c r="AI137" s="15"/>
      <c r="AJ137" s="237"/>
      <c r="AK137" s="15" t="s">
        <v>1566</v>
      </c>
      <c r="AM137" s="43"/>
      <c r="AN137" s="98" t="s">
        <v>428</v>
      </c>
      <c r="AO137" s="139"/>
      <c r="AP137" s="98"/>
      <c r="AQ137" s="98"/>
      <c r="AR137" s="98"/>
      <c r="AS137" s="98"/>
      <c r="AT137" s="98"/>
      <c r="AU137" s="134"/>
      <c r="AW137" s="136" t="s">
        <v>527</v>
      </c>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100"/>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101"/>
      <c r="FT137" s="15" t="str">
        <f t="shared" si="3"/>
        <v>コピーが上手くできていません。</v>
      </c>
      <c r="FU137" s="102"/>
    </row>
    <row r="138" spans="1:177" ht="24.95" customHeight="1">
      <c r="A138" s="246" t="s">
        <v>877</v>
      </c>
      <c r="B138" s="13" t="s">
        <v>100</v>
      </c>
      <c r="C138" s="13" t="s">
        <v>918</v>
      </c>
      <c r="D138" s="13">
        <v>1</v>
      </c>
      <c r="E138" s="13" t="s">
        <v>641</v>
      </c>
      <c r="F138" s="13" t="s">
        <v>919</v>
      </c>
      <c r="G138" s="13" t="s">
        <v>1567</v>
      </c>
      <c r="H138" s="13">
        <v>2372205175</v>
      </c>
      <c r="I138" s="13" t="s">
        <v>641</v>
      </c>
      <c r="J138" s="13" t="s">
        <v>919</v>
      </c>
      <c r="K138" s="13" t="s">
        <v>1146</v>
      </c>
      <c r="L138" s="14">
        <v>43160</v>
      </c>
      <c r="M138" s="13"/>
      <c r="N138" s="13"/>
      <c r="O138" s="13"/>
      <c r="P138" s="17"/>
      <c r="Q138" s="13"/>
      <c r="R138" s="238"/>
      <c r="S138" s="13"/>
      <c r="T138" s="13"/>
      <c r="U138" s="13"/>
      <c r="V138" s="13"/>
      <c r="W138" s="13"/>
      <c r="X138" s="238"/>
      <c r="Y138" s="13"/>
      <c r="Z138" s="13"/>
      <c r="AA138" s="13"/>
      <c r="AB138" s="17"/>
      <c r="AC138" s="13"/>
      <c r="AD138" s="238"/>
      <c r="AE138" s="15"/>
      <c r="AF138" s="15"/>
      <c r="AG138" s="15"/>
      <c r="AH138" s="15"/>
      <c r="AI138" s="15"/>
      <c r="AJ138" s="237"/>
      <c r="AK138" s="15" t="s">
        <v>1568</v>
      </c>
      <c r="AM138" s="43"/>
      <c r="AN138" s="98" t="s">
        <v>428</v>
      </c>
      <c r="AO138" s="137"/>
      <c r="AP138" s="137"/>
      <c r="AQ138" s="137"/>
      <c r="AR138" s="137"/>
      <c r="AS138" s="98"/>
      <c r="AT138" s="98"/>
      <c r="AU138" s="134"/>
      <c r="AW138" s="136" t="s">
        <v>527</v>
      </c>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100"/>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101"/>
      <c r="FT138" s="15" t="str">
        <f t="shared" si="3"/>
        <v>コピーが上手くできていません。</v>
      </c>
      <c r="FU138" s="102"/>
    </row>
    <row r="139" spans="1:177" ht="24.95" customHeight="1">
      <c r="A139" s="246" t="s">
        <v>877</v>
      </c>
      <c r="B139" s="13" t="s">
        <v>32</v>
      </c>
      <c r="C139" s="13" t="s">
        <v>920</v>
      </c>
      <c r="D139" s="13">
        <v>1</v>
      </c>
      <c r="E139" s="13" t="s">
        <v>921</v>
      </c>
      <c r="F139" s="13" t="s">
        <v>922</v>
      </c>
      <c r="G139" s="13" t="s">
        <v>1569</v>
      </c>
      <c r="H139" s="13">
        <v>2362290401</v>
      </c>
      <c r="I139" s="13" t="s">
        <v>921</v>
      </c>
      <c r="J139" s="13" t="s">
        <v>922</v>
      </c>
      <c r="K139" s="13" t="s">
        <v>1063</v>
      </c>
      <c r="L139" s="14">
        <v>42614</v>
      </c>
      <c r="M139" s="15"/>
      <c r="N139" s="15"/>
      <c r="O139" s="15"/>
      <c r="P139" s="15"/>
      <c r="Q139" s="15"/>
      <c r="R139" s="237"/>
      <c r="S139" s="15"/>
      <c r="T139" s="15"/>
      <c r="U139" s="15"/>
      <c r="V139" s="15"/>
      <c r="W139" s="15"/>
      <c r="X139" s="237"/>
      <c r="Y139" s="15"/>
      <c r="Z139" s="15"/>
      <c r="AA139" s="15"/>
      <c r="AB139" s="15"/>
      <c r="AC139" s="15"/>
      <c r="AD139" s="237"/>
      <c r="AE139" s="15"/>
      <c r="AF139" s="15"/>
      <c r="AG139" s="15"/>
      <c r="AH139" s="15"/>
      <c r="AI139" s="15"/>
      <c r="AJ139" s="237"/>
      <c r="AK139" s="15" t="s">
        <v>1570</v>
      </c>
      <c r="AM139" s="43"/>
      <c r="AN139" s="98" t="s">
        <v>428</v>
      </c>
      <c r="AO139" s="139"/>
      <c r="AP139" s="98"/>
      <c r="AQ139" s="98"/>
      <c r="AR139" s="98"/>
      <c r="AS139" s="98"/>
      <c r="AT139" s="98"/>
      <c r="AU139" s="134"/>
      <c r="AW139" s="136" t="s">
        <v>527</v>
      </c>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100"/>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101"/>
      <c r="FT139" s="15" t="str">
        <f t="shared" ref="FT139:FT180" si="6">IF(OR(ISBLANK(AW139),ISBLANK(AY139),ISBLANK(BA139),ISBLANK(BC139),ISBLANK(BD139),ISBLANK(BE139),ISBLANK(BG139),ISBLANK(BI139),ISBLANK(BJ139),ISBLANK(CI139),ISBLANK(CJ139),ISBLANK(CU139),ISBLANK(CV139),ISBLANK(CX139),ISBLANK(CZ139),ISBLANK(DA139),ISBLANK(DB139),ISBLANK(DD139),ISBLANK(DF139),ISBLANK(DG139),ISBLANK(DH139),ISBLANK(DI139),ISBLANK(DK139),ISBLANK(DM139),ISBLANK(DN139),ISBLANK(DO139),ISBLANK(FH139),ISBLANK(FS139)),"コピーが上手くできていません。",IF(B139=AW139,"問題なし","貼り付ける法人が間違っています。"))</f>
        <v>コピーが上手くできていません。</v>
      </c>
      <c r="FU139" s="102"/>
    </row>
    <row r="140" spans="1:177" ht="24.95" customHeight="1">
      <c r="A140" s="246" t="s">
        <v>877</v>
      </c>
      <c r="B140" s="13" t="s">
        <v>115</v>
      </c>
      <c r="C140" s="13" t="s">
        <v>923</v>
      </c>
      <c r="D140" s="13">
        <v>1</v>
      </c>
      <c r="E140" s="13" t="s">
        <v>701</v>
      </c>
      <c r="F140" s="13" t="s">
        <v>924</v>
      </c>
      <c r="G140" s="13" t="s">
        <v>1571</v>
      </c>
      <c r="H140" s="13" t="s">
        <v>1572</v>
      </c>
      <c r="I140" s="13" t="s">
        <v>546</v>
      </c>
      <c r="J140" s="17" t="s">
        <v>1573</v>
      </c>
      <c r="K140" s="13" t="s">
        <v>1072</v>
      </c>
      <c r="L140" s="14" t="s">
        <v>1574</v>
      </c>
      <c r="M140" s="15"/>
      <c r="N140" s="15"/>
      <c r="O140" s="15"/>
      <c r="P140" s="15"/>
      <c r="Q140" s="15"/>
      <c r="R140" s="237"/>
      <c r="S140" s="15"/>
      <c r="T140" s="15"/>
      <c r="U140" s="15"/>
      <c r="V140" s="15"/>
      <c r="W140" s="15"/>
      <c r="X140" s="237"/>
      <c r="Y140" s="15"/>
      <c r="Z140" s="15"/>
      <c r="AA140" s="15"/>
      <c r="AB140" s="15"/>
      <c r="AC140" s="15"/>
      <c r="AD140" s="237"/>
      <c r="AE140" s="15"/>
      <c r="AF140" s="15"/>
      <c r="AG140" s="15"/>
      <c r="AH140" s="15"/>
      <c r="AI140" s="15"/>
      <c r="AJ140" s="237"/>
      <c r="AK140" s="15" t="s">
        <v>1575</v>
      </c>
      <c r="AM140" s="43"/>
      <c r="AN140" s="98" t="s">
        <v>428</v>
      </c>
      <c r="AO140" s="137"/>
      <c r="AP140" s="137"/>
      <c r="AQ140" s="138"/>
      <c r="AR140" s="138"/>
      <c r="AS140" s="98"/>
      <c r="AT140" s="98"/>
      <c r="AU140" s="134"/>
      <c r="AW140" s="136" t="s">
        <v>527</v>
      </c>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100"/>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101"/>
      <c r="FT140" s="15" t="str">
        <f t="shared" si="6"/>
        <v>コピーが上手くできていません。</v>
      </c>
      <c r="FU140" s="102"/>
    </row>
    <row r="141" spans="1:177" ht="24.95" customHeight="1">
      <c r="A141" s="246" t="s">
        <v>877</v>
      </c>
      <c r="B141" s="13" t="s">
        <v>482</v>
      </c>
      <c r="C141" s="13" t="s">
        <v>925</v>
      </c>
      <c r="D141" s="13">
        <v>1</v>
      </c>
      <c r="E141" s="13" t="s">
        <v>926</v>
      </c>
      <c r="F141" s="13" t="s">
        <v>927</v>
      </c>
      <c r="G141" s="13" t="s">
        <v>1576</v>
      </c>
      <c r="H141" s="13" t="s">
        <v>1577</v>
      </c>
      <c r="I141" s="13" t="s">
        <v>591</v>
      </c>
      <c r="J141" s="13" t="s">
        <v>1578</v>
      </c>
      <c r="K141" s="13" t="s">
        <v>1043</v>
      </c>
      <c r="L141" s="14" t="s">
        <v>1579</v>
      </c>
      <c r="M141" s="15"/>
      <c r="N141" s="15"/>
      <c r="O141" s="15"/>
      <c r="P141" s="15"/>
      <c r="Q141" s="15"/>
      <c r="R141" s="237"/>
      <c r="S141" s="15"/>
      <c r="T141" s="15"/>
      <c r="U141" s="15"/>
      <c r="V141" s="15"/>
      <c r="W141" s="15"/>
      <c r="X141" s="237"/>
      <c r="Y141" s="15"/>
      <c r="Z141" s="15"/>
      <c r="AA141" s="15"/>
      <c r="AB141" s="15"/>
      <c r="AC141" s="15"/>
      <c r="AD141" s="237"/>
      <c r="AE141" s="15"/>
      <c r="AF141" s="15"/>
      <c r="AG141" s="15"/>
      <c r="AH141" s="15"/>
      <c r="AI141" s="15"/>
      <c r="AJ141" s="237"/>
      <c r="AK141" s="15" t="s">
        <v>1580</v>
      </c>
      <c r="AM141" s="43"/>
      <c r="AN141" s="98" t="s">
        <v>428</v>
      </c>
      <c r="AO141" s="137"/>
      <c r="AP141" s="137"/>
      <c r="AQ141" s="137"/>
      <c r="AR141" s="137"/>
      <c r="AS141" s="98"/>
      <c r="AT141" s="98"/>
      <c r="AU141" s="134"/>
      <c r="AW141" s="136" t="s">
        <v>527</v>
      </c>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100"/>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101"/>
      <c r="FT141" s="15" t="str">
        <f t="shared" si="6"/>
        <v>コピーが上手くできていません。</v>
      </c>
      <c r="FU141" s="102"/>
    </row>
    <row r="142" spans="1:177" ht="24.95" customHeight="1">
      <c r="A142" s="244" t="s">
        <v>928</v>
      </c>
      <c r="B142" s="13" t="s">
        <v>12</v>
      </c>
      <c r="C142" s="13" t="s">
        <v>929</v>
      </c>
      <c r="D142" s="13">
        <v>5</v>
      </c>
      <c r="E142" s="13" t="s">
        <v>701</v>
      </c>
      <c r="F142" s="13" t="s">
        <v>930</v>
      </c>
      <c r="G142" s="13" t="s">
        <v>1581</v>
      </c>
      <c r="H142" s="13" t="s">
        <v>1582</v>
      </c>
      <c r="I142" s="13" t="s">
        <v>701</v>
      </c>
      <c r="J142" s="13" t="s">
        <v>1583</v>
      </c>
      <c r="K142" s="13" t="s">
        <v>1072</v>
      </c>
      <c r="L142" s="14" t="s">
        <v>1584</v>
      </c>
      <c r="M142" s="15" t="s">
        <v>1585</v>
      </c>
      <c r="N142" s="15">
        <v>2372205373</v>
      </c>
      <c r="O142" s="15" t="s">
        <v>701</v>
      </c>
      <c r="P142" s="15" t="s">
        <v>1586</v>
      </c>
      <c r="Q142" s="15" t="s">
        <v>1048</v>
      </c>
      <c r="R142" s="237">
        <v>43647</v>
      </c>
      <c r="S142" s="15" t="s">
        <v>1587</v>
      </c>
      <c r="T142" s="15">
        <v>2362290310</v>
      </c>
      <c r="U142" s="15" t="s">
        <v>701</v>
      </c>
      <c r="V142" s="15" t="s">
        <v>1588</v>
      </c>
      <c r="W142" s="15" t="s">
        <v>1063</v>
      </c>
      <c r="X142" s="237">
        <v>42005</v>
      </c>
      <c r="Y142" s="15" t="s">
        <v>1589</v>
      </c>
      <c r="Z142" s="15" t="s">
        <v>1590</v>
      </c>
      <c r="AA142" s="15" t="s">
        <v>603</v>
      </c>
      <c r="AB142" s="15" t="s">
        <v>1591</v>
      </c>
      <c r="AC142" s="15" t="s">
        <v>1031</v>
      </c>
      <c r="AD142" s="237" t="s">
        <v>1592</v>
      </c>
      <c r="AE142" s="15" t="s">
        <v>1593</v>
      </c>
      <c r="AF142" s="15">
        <v>2372204491</v>
      </c>
      <c r="AG142" s="15" t="s">
        <v>557</v>
      </c>
      <c r="AH142" s="15" t="s">
        <v>1594</v>
      </c>
      <c r="AI142" s="15" t="s">
        <v>1060</v>
      </c>
      <c r="AJ142" s="237">
        <v>42217</v>
      </c>
      <c r="AK142" s="15" t="s">
        <v>1595</v>
      </c>
      <c r="AM142" s="43"/>
      <c r="AN142" s="98" t="s">
        <v>428</v>
      </c>
      <c r="AO142" s="139"/>
      <c r="AP142" s="98"/>
      <c r="AQ142" s="98"/>
      <c r="AR142" s="98"/>
      <c r="AS142" s="98"/>
      <c r="AT142" s="98"/>
      <c r="AU142" s="134"/>
      <c r="AW142" s="136" t="s">
        <v>527</v>
      </c>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100"/>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101"/>
      <c r="FT142" s="15" t="str">
        <f t="shared" si="6"/>
        <v>コピーが上手くできていません。</v>
      </c>
      <c r="FU142" s="102"/>
    </row>
    <row r="143" spans="1:177" ht="24.95" customHeight="1">
      <c r="A143" s="244" t="s">
        <v>928</v>
      </c>
      <c r="B143" s="13" t="s">
        <v>10</v>
      </c>
      <c r="C143" s="13" t="s">
        <v>931</v>
      </c>
      <c r="D143" s="13">
        <v>2</v>
      </c>
      <c r="E143" s="13" t="s">
        <v>932</v>
      </c>
      <c r="F143" s="13" t="s">
        <v>520</v>
      </c>
      <c r="G143" s="13" t="s">
        <v>1596</v>
      </c>
      <c r="H143" s="13">
        <v>2362290021</v>
      </c>
      <c r="I143" s="13" t="s">
        <v>932</v>
      </c>
      <c r="J143" s="13" t="s">
        <v>1597</v>
      </c>
      <c r="K143" s="13" t="s">
        <v>1063</v>
      </c>
      <c r="L143" s="14">
        <v>36617</v>
      </c>
      <c r="M143" s="13" t="s">
        <v>1598</v>
      </c>
      <c r="N143" s="13" t="s">
        <v>1599</v>
      </c>
      <c r="O143" s="13" t="s">
        <v>951</v>
      </c>
      <c r="P143" s="13" t="s">
        <v>1600</v>
      </c>
      <c r="Q143" s="13" t="s">
        <v>1601</v>
      </c>
      <c r="R143" s="238" t="s">
        <v>1602</v>
      </c>
      <c r="S143" s="15"/>
      <c r="T143" s="15"/>
      <c r="U143" s="15"/>
      <c r="V143" s="15"/>
      <c r="W143" s="15"/>
      <c r="X143" s="237"/>
      <c r="Y143" s="15"/>
      <c r="Z143" s="15"/>
      <c r="AA143" s="15"/>
      <c r="AB143" s="15"/>
      <c r="AC143" s="15"/>
      <c r="AD143" s="237"/>
      <c r="AE143" s="15"/>
      <c r="AF143" s="15"/>
      <c r="AG143" s="15"/>
      <c r="AH143" s="15"/>
      <c r="AI143" s="15"/>
      <c r="AJ143" s="237"/>
      <c r="AK143" s="15" t="s">
        <v>1603</v>
      </c>
      <c r="AM143" s="43"/>
      <c r="AN143" s="98" t="s">
        <v>428</v>
      </c>
      <c r="AO143" s="137"/>
      <c r="AP143" s="137"/>
      <c r="AQ143" s="138"/>
      <c r="AR143" s="138"/>
      <c r="AS143" s="98"/>
      <c r="AT143" s="98"/>
      <c r="AU143" s="134"/>
      <c r="AW143" s="136" t="s">
        <v>527</v>
      </c>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100"/>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101"/>
      <c r="FT143" s="15" t="str">
        <f t="shared" si="6"/>
        <v>コピーが上手くできていません。</v>
      </c>
      <c r="FU143" s="102"/>
    </row>
    <row r="144" spans="1:177" ht="24.95" customHeight="1">
      <c r="A144" s="248" t="s">
        <v>933</v>
      </c>
      <c r="B144" s="13" t="s">
        <v>63</v>
      </c>
      <c r="C144" s="13" t="s">
        <v>934</v>
      </c>
      <c r="D144" s="13">
        <v>1</v>
      </c>
      <c r="E144" s="13" t="s">
        <v>895</v>
      </c>
      <c r="F144" s="13" t="s">
        <v>935</v>
      </c>
      <c r="G144" s="13" t="s">
        <v>1604</v>
      </c>
      <c r="H144" s="13">
        <v>2372201919</v>
      </c>
      <c r="I144" s="13" t="s">
        <v>895</v>
      </c>
      <c r="J144" s="13" t="s">
        <v>935</v>
      </c>
      <c r="K144" s="13" t="s">
        <v>1060</v>
      </c>
      <c r="L144" s="14">
        <v>38473</v>
      </c>
      <c r="M144" s="13"/>
      <c r="N144" s="13"/>
      <c r="O144" s="13"/>
      <c r="P144" s="13"/>
      <c r="Q144" s="13"/>
      <c r="R144" s="238"/>
      <c r="S144" s="13"/>
      <c r="T144" s="13"/>
      <c r="U144" s="13"/>
      <c r="V144" s="13"/>
      <c r="W144" s="13"/>
      <c r="X144" s="238"/>
      <c r="Y144" s="15"/>
      <c r="Z144" s="15"/>
      <c r="AA144" s="15"/>
      <c r="AB144" s="15"/>
      <c r="AC144" s="15"/>
      <c r="AD144" s="237"/>
      <c r="AE144" s="15"/>
      <c r="AF144" s="15"/>
      <c r="AG144" s="15"/>
      <c r="AH144" s="15"/>
      <c r="AI144" s="15"/>
      <c r="AJ144" s="237"/>
      <c r="AK144" s="15" t="s">
        <v>1605</v>
      </c>
      <c r="AM144" s="43"/>
      <c r="AN144" s="98" t="s">
        <v>428</v>
      </c>
      <c r="AO144" s="137"/>
      <c r="AP144" s="137"/>
      <c r="AQ144" s="137"/>
      <c r="AR144" s="137"/>
      <c r="AS144" s="98"/>
      <c r="AT144" s="98"/>
      <c r="AU144" s="134"/>
      <c r="AW144" s="136" t="s">
        <v>527</v>
      </c>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100"/>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101"/>
      <c r="FT144" s="15" t="str">
        <f t="shared" si="6"/>
        <v>コピーが上手くできていません。</v>
      </c>
      <c r="FU144" s="102"/>
    </row>
    <row r="145" spans="1:177" ht="24.95" customHeight="1">
      <c r="A145" s="248" t="s">
        <v>933</v>
      </c>
      <c r="B145" s="13" t="s">
        <v>29</v>
      </c>
      <c r="C145" s="13" t="s">
        <v>936</v>
      </c>
      <c r="D145" s="13">
        <v>5</v>
      </c>
      <c r="E145" s="13" t="s">
        <v>937</v>
      </c>
      <c r="F145" s="13" t="s">
        <v>475</v>
      </c>
      <c r="G145" s="13" t="s">
        <v>1606</v>
      </c>
      <c r="H145" s="13">
        <v>2372200127</v>
      </c>
      <c r="I145" s="13" t="s">
        <v>1607</v>
      </c>
      <c r="J145" s="13" t="s">
        <v>1608</v>
      </c>
      <c r="K145" s="13" t="s">
        <v>1057</v>
      </c>
      <c r="L145" s="14">
        <v>36431</v>
      </c>
      <c r="M145" s="15" t="s">
        <v>1609</v>
      </c>
      <c r="N145" s="15">
        <v>2372200044</v>
      </c>
      <c r="O145" s="15" t="s">
        <v>1607</v>
      </c>
      <c r="P145" s="15" t="s">
        <v>1610</v>
      </c>
      <c r="Q145" s="15" t="s">
        <v>1060</v>
      </c>
      <c r="R145" s="237">
        <v>36371</v>
      </c>
      <c r="S145" s="15" t="s">
        <v>1611</v>
      </c>
      <c r="T145" s="15">
        <v>2362290294</v>
      </c>
      <c r="U145" s="15" t="s">
        <v>1612</v>
      </c>
      <c r="V145" s="15" t="s">
        <v>1752</v>
      </c>
      <c r="W145" s="15" t="s">
        <v>1063</v>
      </c>
      <c r="X145" s="237">
        <v>41944</v>
      </c>
      <c r="Y145" s="15" t="s">
        <v>1613</v>
      </c>
      <c r="Z145" s="15" t="s">
        <v>1614</v>
      </c>
      <c r="AA145" s="15" t="s">
        <v>937</v>
      </c>
      <c r="AB145" s="15" t="s">
        <v>475</v>
      </c>
      <c r="AC145" s="15" t="s">
        <v>1215</v>
      </c>
      <c r="AD145" s="237" t="s">
        <v>1615</v>
      </c>
      <c r="AE145" s="15" t="s">
        <v>1616</v>
      </c>
      <c r="AF145" s="15">
        <v>2372200788</v>
      </c>
      <c r="AG145" s="15" t="s">
        <v>1617</v>
      </c>
      <c r="AH145" s="15" t="s">
        <v>1618</v>
      </c>
      <c r="AI145" s="15" t="s">
        <v>1060</v>
      </c>
      <c r="AJ145" s="237">
        <v>36980</v>
      </c>
      <c r="AK145" s="15" t="s">
        <v>1619</v>
      </c>
      <c r="AM145" s="43"/>
      <c r="AN145" s="98" t="s">
        <v>428</v>
      </c>
      <c r="AO145" s="137"/>
      <c r="AP145" s="137"/>
      <c r="AQ145" s="138"/>
      <c r="AR145" s="138"/>
      <c r="AS145" s="98"/>
      <c r="AT145" s="98"/>
      <c r="AU145" s="134"/>
      <c r="AW145" s="136" t="s">
        <v>527</v>
      </c>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100"/>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101"/>
      <c r="FT145" s="15" t="str">
        <f t="shared" si="6"/>
        <v>コピーが上手くできていません。</v>
      </c>
      <c r="FU145" s="102"/>
    </row>
    <row r="146" spans="1:177" ht="24.95" customHeight="1">
      <c r="A146" s="248" t="s">
        <v>933</v>
      </c>
      <c r="B146" s="13" t="s">
        <v>108</v>
      </c>
      <c r="C146" s="13" t="s">
        <v>938</v>
      </c>
      <c r="D146" s="13">
        <v>1</v>
      </c>
      <c r="E146" s="13" t="s">
        <v>939</v>
      </c>
      <c r="F146" s="13" t="s">
        <v>940</v>
      </c>
      <c r="G146" s="13" t="s">
        <v>1620</v>
      </c>
      <c r="H146" s="13">
        <v>2373700083</v>
      </c>
      <c r="I146" s="13" t="s">
        <v>939</v>
      </c>
      <c r="J146" s="13" t="s">
        <v>940</v>
      </c>
      <c r="K146" s="13" t="s">
        <v>1060</v>
      </c>
      <c r="L146" s="14">
        <v>36494</v>
      </c>
      <c r="M146" s="13"/>
      <c r="N146" s="13"/>
      <c r="O146" s="13"/>
      <c r="P146" s="13"/>
      <c r="Q146" s="13"/>
      <c r="R146" s="238"/>
      <c r="S146" s="13"/>
      <c r="T146" s="13"/>
      <c r="U146" s="13"/>
      <c r="V146" s="13"/>
      <c r="W146" s="13"/>
      <c r="X146" s="238"/>
      <c r="Y146" s="13"/>
      <c r="Z146" s="13"/>
      <c r="AA146" s="13"/>
      <c r="AB146" s="13"/>
      <c r="AC146" s="13"/>
      <c r="AD146" s="238"/>
      <c r="AE146" s="15"/>
      <c r="AF146" s="15"/>
      <c r="AG146" s="15"/>
      <c r="AH146" s="15"/>
      <c r="AI146" s="15"/>
      <c r="AJ146" s="237"/>
      <c r="AK146" s="15" t="s">
        <v>1621</v>
      </c>
      <c r="AM146" s="43"/>
      <c r="AN146" s="98" t="s">
        <v>428</v>
      </c>
      <c r="AO146" s="137"/>
      <c r="AP146" s="137"/>
      <c r="AQ146" s="138"/>
      <c r="AR146" s="137"/>
      <c r="AS146" s="98"/>
      <c r="AT146" s="98"/>
      <c r="AU146" s="134"/>
      <c r="AW146" s="136" t="s">
        <v>527</v>
      </c>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100"/>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101"/>
      <c r="FT146" s="15" t="str">
        <f t="shared" si="6"/>
        <v>コピーが上手くできていません。</v>
      </c>
      <c r="FU146" s="102"/>
    </row>
    <row r="147" spans="1:177" ht="24.95" customHeight="1">
      <c r="A147" s="248" t="s">
        <v>933</v>
      </c>
      <c r="B147" s="13" t="s">
        <v>57</v>
      </c>
      <c r="C147" s="13" t="s">
        <v>941</v>
      </c>
      <c r="D147" s="13">
        <v>1</v>
      </c>
      <c r="E147" s="13" t="s">
        <v>661</v>
      </c>
      <c r="F147" s="13" t="s">
        <v>942</v>
      </c>
      <c r="G147" s="13" t="s">
        <v>1622</v>
      </c>
      <c r="H147" s="13" t="s">
        <v>1623</v>
      </c>
      <c r="I147" s="13" t="s">
        <v>1624</v>
      </c>
      <c r="J147" s="13" t="s">
        <v>1625</v>
      </c>
      <c r="K147" s="13" t="s">
        <v>1120</v>
      </c>
      <c r="L147" s="14" t="s">
        <v>1626</v>
      </c>
      <c r="M147" s="15"/>
      <c r="N147" s="15"/>
      <c r="O147" s="15"/>
      <c r="P147" s="15"/>
      <c r="Q147" s="15"/>
      <c r="R147" s="237"/>
      <c r="S147" s="15"/>
      <c r="T147" s="15"/>
      <c r="U147" s="15"/>
      <c r="V147" s="15"/>
      <c r="W147" s="15"/>
      <c r="X147" s="237"/>
      <c r="Y147" s="15"/>
      <c r="Z147" s="15"/>
      <c r="AA147" s="15"/>
      <c r="AB147" s="15"/>
      <c r="AC147" s="15"/>
      <c r="AD147" s="237"/>
      <c r="AE147" s="15"/>
      <c r="AF147" s="15"/>
      <c r="AG147" s="15"/>
      <c r="AH147" s="15"/>
      <c r="AI147" s="15"/>
      <c r="AJ147" s="237"/>
      <c r="AK147" s="15" t="s">
        <v>1627</v>
      </c>
      <c r="AM147" s="43"/>
      <c r="AN147" s="98" t="s">
        <v>428</v>
      </c>
      <c r="AO147" s="137"/>
      <c r="AP147" s="137"/>
      <c r="AQ147" s="138"/>
      <c r="AR147" s="137"/>
      <c r="AS147" s="98"/>
      <c r="AT147" s="98"/>
      <c r="AU147" s="134"/>
      <c r="AW147" s="136" t="s">
        <v>527</v>
      </c>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100"/>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101"/>
      <c r="FT147" s="15" t="str">
        <f t="shared" si="6"/>
        <v>コピーが上手くできていません。</v>
      </c>
      <c r="FU147" s="102"/>
    </row>
    <row r="148" spans="1:177" ht="24.95" customHeight="1">
      <c r="A148" s="248" t="s">
        <v>933</v>
      </c>
      <c r="B148" s="13" t="s">
        <v>461</v>
      </c>
      <c r="C148" s="13" t="s">
        <v>943</v>
      </c>
      <c r="D148" s="13">
        <v>1</v>
      </c>
      <c r="E148" s="13" t="s">
        <v>830</v>
      </c>
      <c r="F148" s="13" t="s">
        <v>944</v>
      </c>
      <c r="G148" s="13" t="s">
        <v>1628</v>
      </c>
      <c r="H148" s="13" t="s">
        <v>1629</v>
      </c>
      <c r="I148" s="13" t="s">
        <v>830</v>
      </c>
      <c r="J148" s="13" t="s">
        <v>1630</v>
      </c>
      <c r="K148" s="13" t="s">
        <v>1031</v>
      </c>
      <c r="L148" s="14" t="s">
        <v>1631</v>
      </c>
      <c r="M148" s="15"/>
      <c r="N148" s="15"/>
      <c r="O148" s="15"/>
      <c r="P148" s="15"/>
      <c r="Q148" s="15"/>
      <c r="R148" s="237"/>
      <c r="S148" s="15"/>
      <c r="T148" s="15"/>
      <c r="U148" s="15"/>
      <c r="V148" s="15"/>
      <c r="W148" s="15"/>
      <c r="X148" s="237"/>
      <c r="Y148" s="15"/>
      <c r="Z148" s="15"/>
      <c r="AA148" s="15"/>
      <c r="AB148" s="15"/>
      <c r="AC148" s="15"/>
      <c r="AD148" s="237"/>
      <c r="AE148" s="15"/>
      <c r="AF148" s="15"/>
      <c r="AG148" s="15"/>
      <c r="AH148" s="15"/>
      <c r="AI148" s="15"/>
      <c r="AJ148" s="237"/>
      <c r="AK148" s="15" t="s">
        <v>1632</v>
      </c>
      <c r="AM148" s="43"/>
      <c r="AN148" s="98" t="s">
        <v>428</v>
      </c>
      <c r="AO148" s="137"/>
      <c r="AP148" s="137"/>
      <c r="AQ148" s="137"/>
      <c r="AR148" s="137"/>
      <c r="AS148" s="98"/>
      <c r="AT148" s="98"/>
      <c r="AU148" s="134"/>
      <c r="AW148" s="136" t="s">
        <v>527</v>
      </c>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100"/>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101"/>
      <c r="FT148" s="15" t="str">
        <f t="shared" si="6"/>
        <v>コピーが上手くできていません。</v>
      </c>
      <c r="FU148" s="102"/>
    </row>
    <row r="149" spans="1:177" ht="24.95" customHeight="1">
      <c r="A149" s="248" t="s">
        <v>933</v>
      </c>
      <c r="B149" s="13" t="s">
        <v>77</v>
      </c>
      <c r="C149" s="13" t="s">
        <v>945</v>
      </c>
      <c r="D149" s="13">
        <v>1</v>
      </c>
      <c r="E149" s="13" t="s">
        <v>946</v>
      </c>
      <c r="F149" s="13" t="s">
        <v>947</v>
      </c>
      <c r="G149" s="13" t="s">
        <v>1633</v>
      </c>
      <c r="H149" s="13">
        <v>2372202099</v>
      </c>
      <c r="I149" s="13" t="s">
        <v>946</v>
      </c>
      <c r="J149" s="13" t="s">
        <v>947</v>
      </c>
      <c r="K149" s="13" t="s">
        <v>1060</v>
      </c>
      <c r="L149" s="14">
        <v>38626</v>
      </c>
      <c r="M149" s="15"/>
      <c r="N149" s="15"/>
      <c r="O149" s="15"/>
      <c r="P149" s="15"/>
      <c r="Q149" s="15"/>
      <c r="R149" s="237"/>
      <c r="S149" s="15"/>
      <c r="T149" s="15"/>
      <c r="U149" s="15"/>
      <c r="V149" s="15"/>
      <c r="W149" s="15"/>
      <c r="X149" s="237"/>
      <c r="Y149" s="15"/>
      <c r="Z149" s="15"/>
      <c r="AA149" s="15"/>
      <c r="AB149" s="15"/>
      <c r="AC149" s="15"/>
      <c r="AD149" s="237"/>
      <c r="AE149" s="15"/>
      <c r="AF149" s="15"/>
      <c r="AG149" s="15"/>
      <c r="AH149" s="15"/>
      <c r="AI149" s="15"/>
      <c r="AJ149" s="237"/>
      <c r="AK149" s="15" t="s">
        <v>1634</v>
      </c>
      <c r="AM149" s="43"/>
      <c r="AN149" s="98" t="s">
        <v>428</v>
      </c>
      <c r="AO149" s="137"/>
      <c r="AP149" s="137"/>
      <c r="AQ149" s="138"/>
      <c r="AR149" s="137"/>
      <c r="AS149" s="98"/>
      <c r="AT149" s="98"/>
      <c r="AU149" s="134"/>
      <c r="AW149" s="136" t="s">
        <v>527</v>
      </c>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100"/>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101"/>
      <c r="FT149" s="15" t="str">
        <f t="shared" si="6"/>
        <v>コピーが上手くできていません。</v>
      </c>
      <c r="FU149" s="102"/>
    </row>
    <row r="150" spans="1:177" ht="24.95" customHeight="1">
      <c r="A150" s="248" t="s">
        <v>933</v>
      </c>
      <c r="B150" s="13" t="s">
        <v>61</v>
      </c>
      <c r="C150" s="13" t="s">
        <v>948</v>
      </c>
      <c r="D150" s="13">
        <v>1</v>
      </c>
      <c r="E150" s="13" t="s">
        <v>557</v>
      </c>
      <c r="F150" s="13" t="s">
        <v>949</v>
      </c>
      <c r="G150" s="13" t="s">
        <v>1635</v>
      </c>
      <c r="H150" s="13" t="s">
        <v>1636</v>
      </c>
      <c r="I150" s="13" t="s">
        <v>557</v>
      </c>
      <c r="J150" s="13" t="s">
        <v>1637</v>
      </c>
      <c r="K150" s="13" t="s">
        <v>1120</v>
      </c>
      <c r="L150" s="14" t="s">
        <v>1638</v>
      </c>
      <c r="M150" s="13"/>
      <c r="N150" s="13"/>
      <c r="O150" s="13"/>
      <c r="P150" s="13"/>
      <c r="Q150" s="13"/>
      <c r="R150" s="238"/>
      <c r="S150" s="15"/>
      <c r="T150" s="15"/>
      <c r="U150" s="15"/>
      <c r="V150" s="15"/>
      <c r="W150" s="15"/>
      <c r="X150" s="237"/>
      <c r="Y150" s="15"/>
      <c r="Z150" s="15"/>
      <c r="AA150" s="15"/>
      <c r="AB150" s="15"/>
      <c r="AC150" s="15"/>
      <c r="AD150" s="237"/>
      <c r="AE150" s="15"/>
      <c r="AF150" s="15"/>
      <c r="AG150" s="15"/>
      <c r="AH150" s="15"/>
      <c r="AI150" s="15"/>
      <c r="AJ150" s="237"/>
      <c r="AK150" s="15" t="s">
        <v>1639</v>
      </c>
      <c r="AM150" s="43"/>
      <c r="AN150" s="98" t="s">
        <v>428</v>
      </c>
      <c r="AO150" s="137"/>
      <c r="AP150" s="137"/>
      <c r="AQ150" s="138"/>
      <c r="AR150" s="137"/>
      <c r="AS150" s="98"/>
      <c r="AT150" s="98"/>
      <c r="AU150" s="134"/>
      <c r="AW150" s="136" t="s">
        <v>527</v>
      </c>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100"/>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101"/>
      <c r="FT150" s="15" t="str">
        <f t="shared" si="6"/>
        <v>コピーが上手くできていません。</v>
      </c>
      <c r="FU150" s="102"/>
    </row>
    <row r="151" spans="1:177" ht="24.95" customHeight="1">
      <c r="A151" s="248" t="s">
        <v>933</v>
      </c>
      <c r="B151" s="13" t="s">
        <v>60</v>
      </c>
      <c r="C151" s="13" t="s">
        <v>950</v>
      </c>
      <c r="D151" s="13">
        <v>3</v>
      </c>
      <c r="E151" s="13" t="s">
        <v>951</v>
      </c>
      <c r="F151" s="13" t="s">
        <v>952</v>
      </c>
      <c r="G151" s="13" t="s">
        <v>1640</v>
      </c>
      <c r="H151" s="13">
        <v>2372202867</v>
      </c>
      <c r="I151" s="13" t="s">
        <v>1002</v>
      </c>
      <c r="J151" s="13" t="s">
        <v>1641</v>
      </c>
      <c r="K151" s="13" t="s">
        <v>1060</v>
      </c>
      <c r="L151" s="14">
        <v>39904</v>
      </c>
      <c r="M151" s="15" t="s">
        <v>1642</v>
      </c>
      <c r="N151" s="15">
        <v>2372200325</v>
      </c>
      <c r="O151" s="15" t="s">
        <v>951</v>
      </c>
      <c r="P151" s="15" t="s">
        <v>1643</v>
      </c>
      <c r="Q151" s="15" t="s">
        <v>1060</v>
      </c>
      <c r="R151" s="237">
        <v>36494</v>
      </c>
      <c r="S151" s="15" t="s">
        <v>1644</v>
      </c>
      <c r="T151" s="15">
        <v>2375400013</v>
      </c>
      <c r="U151" s="15" t="s">
        <v>674</v>
      </c>
      <c r="V151" s="15" t="s">
        <v>1645</v>
      </c>
      <c r="W151" s="15" t="s">
        <v>1060</v>
      </c>
      <c r="X151" s="237">
        <v>36462</v>
      </c>
      <c r="Y151" s="15"/>
      <c r="Z151" s="15"/>
      <c r="AA151" s="15"/>
      <c r="AB151" s="15"/>
      <c r="AC151" s="15"/>
      <c r="AD151" s="237"/>
      <c r="AE151" s="15"/>
      <c r="AF151" s="15"/>
      <c r="AG151" s="15"/>
      <c r="AH151" s="15"/>
      <c r="AI151" s="15"/>
      <c r="AJ151" s="237"/>
      <c r="AK151" s="15" t="s">
        <v>1646</v>
      </c>
      <c r="AM151" s="43"/>
      <c r="AN151" s="98" t="s">
        <v>428</v>
      </c>
      <c r="AO151" s="137"/>
      <c r="AP151" s="137"/>
      <c r="AQ151" s="138"/>
      <c r="AR151" s="138"/>
      <c r="AS151" s="98"/>
      <c r="AT151" s="98"/>
      <c r="AU151" s="134"/>
      <c r="AW151" s="136" t="s">
        <v>527</v>
      </c>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100"/>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101"/>
      <c r="FT151" s="15" t="str">
        <f t="shared" si="6"/>
        <v>コピーが上手くできていません。</v>
      </c>
      <c r="FU151" s="102"/>
    </row>
    <row r="152" spans="1:177" ht="24.95" customHeight="1">
      <c r="A152" s="248" t="s">
        <v>933</v>
      </c>
      <c r="B152" s="13" t="s">
        <v>79</v>
      </c>
      <c r="C152" s="13" t="s">
        <v>953</v>
      </c>
      <c r="D152" s="13">
        <v>1</v>
      </c>
      <c r="E152" s="13" t="s">
        <v>552</v>
      </c>
      <c r="F152" s="13" t="s">
        <v>954</v>
      </c>
      <c r="G152" s="13" t="s">
        <v>1647</v>
      </c>
      <c r="H152" s="13">
        <v>2375400104</v>
      </c>
      <c r="I152" s="13" t="s">
        <v>552</v>
      </c>
      <c r="J152" s="13" t="s">
        <v>954</v>
      </c>
      <c r="K152" s="13" t="s">
        <v>1060</v>
      </c>
      <c r="L152" s="14">
        <v>37708</v>
      </c>
      <c r="M152" s="15"/>
      <c r="N152" s="15"/>
      <c r="O152" s="15"/>
      <c r="P152" s="15"/>
      <c r="Q152" s="15"/>
      <c r="R152" s="237"/>
      <c r="S152" s="15"/>
      <c r="T152" s="15"/>
      <c r="U152" s="15"/>
      <c r="V152" s="15"/>
      <c r="W152" s="15"/>
      <c r="X152" s="237"/>
      <c r="Y152" s="15"/>
      <c r="Z152" s="15"/>
      <c r="AA152" s="15"/>
      <c r="AB152" s="15"/>
      <c r="AC152" s="15"/>
      <c r="AD152" s="237"/>
      <c r="AE152" s="15"/>
      <c r="AF152" s="15"/>
      <c r="AG152" s="15"/>
      <c r="AH152" s="15"/>
      <c r="AI152" s="15"/>
      <c r="AJ152" s="237"/>
      <c r="AK152" s="15" t="s">
        <v>1648</v>
      </c>
      <c r="AM152" s="43"/>
      <c r="AN152" s="98" t="s">
        <v>428</v>
      </c>
      <c r="AO152" s="137"/>
      <c r="AP152" s="137"/>
      <c r="AQ152" s="137"/>
      <c r="AR152" s="137"/>
      <c r="AS152" s="98"/>
      <c r="AT152" s="98"/>
      <c r="AU152" s="193"/>
      <c r="AW152" s="136" t="s">
        <v>527</v>
      </c>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100"/>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101"/>
      <c r="FT152" s="15" t="str">
        <f t="shared" si="6"/>
        <v>コピーが上手くできていません。</v>
      </c>
      <c r="FU152" s="102"/>
    </row>
    <row r="153" spans="1:177" ht="24.95" customHeight="1">
      <c r="A153" s="248" t="s">
        <v>933</v>
      </c>
      <c r="B153" s="13" t="s">
        <v>76</v>
      </c>
      <c r="C153" s="13" t="s">
        <v>955</v>
      </c>
      <c r="D153" s="13">
        <v>4</v>
      </c>
      <c r="E153" s="13" t="s">
        <v>956</v>
      </c>
      <c r="F153" s="13" t="s">
        <v>957</v>
      </c>
      <c r="G153" s="13" t="s">
        <v>1649</v>
      </c>
      <c r="H153" s="13">
        <v>2372205027</v>
      </c>
      <c r="I153" s="13" t="s">
        <v>1650</v>
      </c>
      <c r="J153" s="17" t="s">
        <v>1651</v>
      </c>
      <c r="K153" s="13" t="s">
        <v>1057</v>
      </c>
      <c r="L153" s="14">
        <v>42917</v>
      </c>
      <c r="M153" s="15" t="s">
        <v>1652</v>
      </c>
      <c r="N153" s="15">
        <v>2372204970</v>
      </c>
      <c r="O153" s="15" t="s">
        <v>1650</v>
      </c>
      <c r="P153" s="15" t="s">
        <v>1653</v>
      </c>
      <c r="Q153" s="15" t="s">
        <v>1060</v>
      </c>
      <c r="R153" s="237">
        <v>42826</v>
      </c>
      <c r="S153" s="15" t="s">
        <v>1654</v>
      </c>
      <c r="T153" s="15">
        <v>2372203758</v>
      </c>
      <c r="U153" s="15" t="s">
        <v>1655</v>
      </c>
      <c r="V153" s="15" t="s">
        <v>1656</v>
      </c>
      <c r="W153" s="15" t="s">
        <v>1060</v>
      </c>
      <c r="X153" s="237">
        <v>41365</v>
      </c>
      <c r="Y153" s="15" t="s">
        <v>1657</v>
      </c>
      <c r="Z153" s="15">
        <v>2372201810</v>
      </c>
      <c r="AA153" s="15" t="s">
        <v>956</v>
      </c>
      <c r="AB153" s="15" t="s">
        <v>1658</v>
      </c>
      <c r="AC153" s="15" t="s">
        <v>1060</v>
      </c>
      <c r="AD153" s="237">
        <v>38443</v>
      </c>
      <c r="AE153" s="15"/>
      <c r="AF153" s="15"/>
      <c r="AG153" s="15"/>
      <c r="AH153" s="15"/>
      <c r="AI153" s="15"/>
      <c r="AJ153" s="237"/>
      <c r="AK153" s="15" t="s">
        <v>1659</v>
      </c>
      <c r="AM153" s="43"/>
      <c r="AN153" s="98" t="s">
        <v>428</v>
      </c>
      <c r="AO153" s="137"/>
      <c r="AP153" s="137"/>
      <c r="AQ153" s="138"/>
      <c r="AR153" s="138"/>
      <c r="AS153" s="98"/>
      <c r="AT153" s="98"/>
      <c r="AU153" s="134"/>
      <c r="AW153" s="136" t="s">
        <v>527</v>
      </c>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100"/>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101"/>
      <c r="FT153" s="15" t="str">
        <f t="shared" si="6"/>
        <v>コピーが上手くできていません。</v>
      </c>
      <c r="FU153" s="102"/>
    </row>
    <row r="154" spans="1:177" ht="24.95" customHeight="1">
      <c r="A154" s="248" t="s">
        <v>933</v>
      </c>
      <c r="B154" s="13" t="s">
        <v>78</v>
      </c>
      <c r="C154" s="13" t="s">
        <v>958</v>
      </c>
      <c r="D154" s="13">
        <v>1</v>
      </c>
      <c r="E154" s="13" t="s">
        <v>801</v>
      </c>
      <c r="F154" s="13" t="s">
        <v>959</v>
      </c>
      <c r="G154" s="13" t="s">
        <v>1660</v>
      </c>
      <c r="H154" s="13">
        <v>2372202784</v>
      </c>
      <c r="I154" s="13" t="s">
        <v>801</v>
      </c>
      <c r="J154" s="13" t="s">
        <v>1661</v>
      </c>
      <c r="K154" s="13" t="s">
        <v>1060</v>
      </c>
      <c r="L154" s="14">
        <v>39845</v>
      </c>
      <c r="M154" s="15"/>
      <c r="N154" s="15"/>
      <c r="O154" s="15"/>
      <c r="P154" s="15"/>
      <c r="Q154" s="15"/>
      <c r="R154" s="237"/>
      <c r="S154" s="15"/>
      <c r="T154" s="15"/>
      <c r="U154" s="15"/>
      <c r="V154" s="15"/>
      <c r="W154" s="15"/>
      <c r="X154" s="237"/>
      <c r="Y154" s="15"/>
      <c r="Z154" s="15"/>
      <c r="AA154" s="15"/>
      <c r="AB154" s="15"/>
      <c r="AC154" s="15"/>
      <c r="AD154" s="237"/>
      <c r="AE154" s="15"/>
      <c r="AF154" s="15"/>
      <c r="AG154" s="15"/>
      <c r="AH154" s="15"/>
      <c r="AI154" s="15"/>
      <c r="AJ154" s="237"/>
      <c r="AK154" s="15" t="s">
        <v>1662</v>
      </c>
      <c r="AM154" s="43"/>
      <c r="AN154" s="98" t="s">
        <v>428</v>
      </c>
      <c r="AO154" s="137"/>
      <c r="AP154" s="137"/>
      <c r="AQ154" s="138"/>
      <c r="AR154" s="138"/>
      <c r="AS154" s="98"/>
      <c r="AT154" s="98"/>
      <c r="AU154" s="134"/>
      <c r="AW154" s="136" t="s">
        <v>527</v>
      </c>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100"/>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101"/>
      <c r="FT154" s="15" t="str">
        <f t="shared" si="6"/>
        <v>コピーが上手くできていません。</v>
      </c>
      <c r="FU154" s="102"/>
    </row>
    <row r="155" spans="1:177" ht="24.95" customHeight="1">
      <c r="A155" s="248" t="s">
        <v>933</v>
      </c>
      <c r="B155" s="13" t="s">
        <v>67</v>
      </c>
      <c r="C155" s="13" t="s">
        <v>960</v>
      </c>
      <c r="D155" s="13">
        <v>1</v>
      </c>
      <c r="E155" s="13" t="s">
        <v>961</v>
      </c>
      <c r="F155" s="13" t="s">
        <v>962</v>
      </c>
      <c r="G155" s="13" t="s">
        <v>1663</v>
      </c>
      <c r="H155" s="13">
        <v>2372202321</v>
      </c>
      <c r="I155" s="13" t="s">
        <v>961</v>
      </c>
      <c r="J155" s="13" t="s">
        <v>1664</v>
      </c>
      <c r="K155" s="13" t="s">
        <v>1060</v>
      </c>
      <c r="L155" s="14">
        <v>38838</v>
      </c>
      <c r="M155" s="15"/>
      <c r="N155" s="15"/>
      <c r="O155" s="15"/>
      <c r="P155" s="15"/>
      <c r="Q155" s="15"/>
      <c r="R155" s="237"/>
      <c r="S155" s="15"/>
      <c r="T155" s="15"/>
      <c r="U155" s="15"/>
      <c r="V155" s="15"/>
      <c r="W155" s="15"/>
      <c r="X155" s="237"/>
      <c r="Y155" s="15"/>
      <c r="Z155" s="15"/>
      <c r="AA155" s="15"/>
      <c r="AB155" s="15"/>
      <c r="AC155" s="15"/>
      <c r="AD155" s="237"/>
      <c r="AE155" s="15"/>
      <c r="AF155" s="15"/>
      <c r="AG155" s="15"/>
      <c r="AH155" s="15"/>
      <c r="AI155" s="15"/>
      <c r="AJ155" s="237"/>
      <c r="AK155" s="15" t="s">
        <v>1665</v>
      </c>
      <c r="AM155" s="43"/>
      <c r="AN155" s="98" t="s">
        <v>428</v>
      </c>
      <c r="AO155" s="137"/>
      <c r="AP155" s="137"/>
      <c r="AQ155" s="137"/>
      <c r="AR155" s="137"/>
      <c r="AS155" s="98"/>
      <c r="AT155" s="98"/>
      <c r="AU155" s="134"/>
      <c r="AW155" s="136" t="s">
        <v>527</v>
      </c>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100"/>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101"/>
      <c r="FT155" s="15" t="str">
        <f t="shared" si="6"/>
        <v>コピーが上手くできていません。</v>
      </c>
      <c r="FU155" s="102"/>
    </row>
    <row r="156" spans="1:177" ht="24.95" customHeight="1">
      <c r="A156" s="248" t="s">
        <v>933</v>
      </c>
      <c r="B156" s="13" t="s">
        <v>96</v>
      </c>
      <c r="C156" s="13" t="s">
        <v>963</v>
      </c>
      <c r="D156" s="13">
        <v>1</v>
      </c>
      <c r="E156" s="13" t="s">
        <v>964</v>
      </c>
      <c r="F156" s="13" t="s">
        <v>965</v>
      </c>
      <c r="G156" s="13" t="s">
        <v>1666</v>
      </c>
      <c r="H156" s="13">
        <v>2372204657</v>
      </c>
      <c r="I156" s="13" t="s">
        <v>999</v>
      </c>
      <c r="J156" s="17" t="s">
        <v>1667</v>
      </c>
      <c r="K156" s="13" t="s">
        <v>1060</v>
      </c>
      <c r="L156" s="14">
        <v>42461</v>
      </c>
      <c r="M156" s="15"/>
      <c r="N156" s="15"/>
      <c r="O156" s="15"/>
      <c r="P156" s="15"/>
      <c r="Q156" s="15"/>
      <c r="R156" s="237"/>
      <c r="S156" s="15"/>
      <c r="T156" s="15"/>
      <c r="U156" s="15"/>
      <c r="V156" s="15"/>
      <c r="W156" s="15"/>
      <c r="X156" s="237"/>
      <c r="Y156" s="15"/>
      <c r="Z156" s="15"/>
      <c r="AA156" s="15"/>
      <c r="AB156" s="15"/>
      <c r="AC156" s="15"/>
      <c r="AD156" s="237"/>
      <c r="AE156" s="15"/>
      <c r="AF156" s="15"/>
      <c r="AG156" s="15"/>
      <c r="AH156" s="15"/>
      <c r="AI156" s="15"/>
      <c r="AJ156" s="237"/>
      <c r="AK156" s="15" t="s">
        <v>1668</v>
      </c>
      <c r="AM156" s="43"/>
      <c r="AN156" s="98" t="s">
        <v>428</v>
      </c>
      <c r="AO156" s="137"/>
      <c r="AP156" s="137"/>
      <c r="AQ156" s="138"/>
      <c r="AR156" s="138"/>
      <c r="AS156" s="98"/>
      <c r="AT156" s="98"/>
      <c r="AU156" s="134"/>
      <c r="AW156" s="136" t="s">
        <v>527</v>
      </c>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100"/>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101"/>
      <c r="FT156" s="15" t="str">
        <f t="shared" si="6"/>
        <v>コピーが上手くできていません。</v>
      </c>
      <c r="FU156" s="102"/>
    </row>
    <row r="157" spans="1:177" ht="24.95" customHeight="1">
      <c r="A157" s="248" t="s">
        <v>933</v>
      </c>
      <c r="B157" s="13" t="s">
        <v>68</v>
      </c>
      <c r="C157" s="13" t="s">
        <v>966</v>
      </c>
      <c r="D157" s="13">
        <v>2</v>
      </c>
      <c r="E157" s="13" t="s">
        <v>687</v>
      </c>
      <c r="F157" s="13" t="s">
        <v>967</v>
      </c>
      <c r="G157" s="13" t="s">
        <v>1669</v>
      </c>
      <c r="H157" s="13">
        <v>2372205092</v>
      </c>
      <c r="I157" s="13" t="s">
        <v>549</v>
      </c>
      <c r="J157" s="17" t="s">
        <v>1670</v>
      </c>
      <c r="K157" s="13" t="s">
        <v>1060</v>
      </c>
      <c r="L157" s="14">
        <v>43009</v>
      </c>
      <c r="M157" s="15" t="s">
        <v>1671</v>
      </c>
      <c r="N157" s="15">
        <v>2372201802</v>
      </c>
      <c r="O157" s="15" t="s">
        <v>687</v>
      </c>
      <c r="P157" s="15" t="s">
        <v>1672</v>
      </c>
      <c r="Q157" s="15" t="s">
        <v>1060</v>
      </c>
      <c r="R157" s="237">
        <v>38443</v>
      </c>
      <c r="S157" s="15"/>
      <c r="T157" s="15"/>
      <c r="U157" s="15"/>
      <c r="V157" s="15"/>
      <c r="W157" s="15"/>
      <c r="X157" s="237"/>
      <c r="Y157" s="15"/>
      <c r="Z157" s="15"/>
      <c r="AA157" s="15"/>
      <c r="AB157" s="15"/>
      <c r="AC157" s="15"/>
      <c r="AD157" s="237"/>
      <c r="AE157" s="15"/>
      <c r="AF157" s="15"/>
      <c r="AG157" s="15"/>
      <c r="AH157" s="15"/>
      <c r="AI157" s="15"/>
      <c r="AJ157" s="237"/>
      <c r="AK157" s="15" t="s">
        <v>1673</v>
      </c>
      <c r="AM157" s="43"/>
      <c r="AN157" s="98" t="s">
        <v>428</v>
      </c>
      <c r="AO157" s="198"/>
      <c r="AP157" s="198"/>
      <c r="AQ157" s="199"/>
      <c r="AR157" s="198"/>
      <c r="AS157" s="196"/>
      <c r="AT157" s="196"/>
      <c r="AU157" s="181"/>
      <c r="AW157" s="136" t="s">
        <v>527</v>
      </c>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100"/>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101"/>
      <c r="FT157" s="15" t="str">
        <f t="shared" si="6"/>
        <v>コピーが上手くできていません。</v>
      </c>
      <c r="FU157" s="102"/>
    </row>
    <row r="158" spans="1:177" ht="24.95" customHeight="1">
      <c r="A158" s="245" t="s">
        <v>968</v>
      </c>
      <c r="B158" s="13" t="s">
        <v>508</v>
      </c>
      <c r="C158" s="13" t="s">
        <v>969</v>
      </c>
      <c r="D158" s="13">
        <v>1</v>
      </c>
      <c r="E158" s="13" t="s">
        <v>970</v>
      </c>
      <c r="F158" s="13" t="s">
        <v>519</v>
      </c>
      <c r="G158" s="13" t="s">
        <v>1674</v>
      </c>
      <c r="H158" s="13">
        <v>2372205118</v>
      </c>
      <c r="I158" s="13" t="s">
        <v>937</v>
      </c>
      <c r="J158" s="13" t="s">
        <v>1675</v>
      </c>
      <c r="K158" s="13" t="s">
        <v>1060</v>
      </c>
      <c r="L158" s="14">
        <v>43040</v>
      </c>
      <c r="M158" s="15"/>
      <c r="N158" s="15"/>
      <c r="O158" s="15"/>
      <c r="P158" s="15"/>
      <c r="Q158" s="15"/>
      <c r="R158" s="237"/>
      <c r="S158" s="15"/>
      <c r="T158" s="15"/>
      <c r="U158" s="15"/>
      <c r="V158" s="15"/>
      <c r="W158" s="15"/>
      <c r="X158" s="237"/>
      <c r="Y158" s="15"/>
      <c r="Z158" s="15"/>
      <c r="AA158" s="15"/>
      <c r="AB158" s="15"/>
      <c r="AC158" s="15"/>
      <c r="AD158" s="237"/>
      <c r="AE158" s="15"/>
      <c r="AF158" s="15"/>
      <c r="AG158" s="15"/>
      <c r="AH158" s="15"/>
      <c r="AI158" s="15"/>
      <c r="AJ158" s="237"/>
      <c r="AK158" s="15" t="s">
        <v>1676</v>
      </c>
      <c r="AM158" s="43"/>
      <c r="AN158" s="98" t="s">
        <v>428</v>
      </c>
      <c r="AO158" s="139"/>
      <c r="AP158" s="98"/>
      <c r="AQ158" s="98"/>
      <c r="AR158" s="98"/>
      <c r="AS158" s="98"/>
      <c r="AT158" s="98"/>
      <c r="AU158" s="134"/>
      <c r="AW158" s="136" t="s">
        <v>527</v>
      </c>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100"/>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101"/>
      <c r="FT158" s="15" t="str">
        <f t="shared" si="6"/>
        <v>コピーが上手くできていません。</v>
      </c>
      <c r="FU158" s="102"/>
    </row>
    <row r="159" spans="1:177" ht="24.95" customHeight="1">
      <c r="A159" s="247" t="s">
        <v>988</v>
      </c>
      <c r="B159" s="13" t="s">
        <v>88</v>
      </c>
      <c r="C159" s="13" t="s">
        <v>989</v>
      </c>
      <c r="D159" s="13">
        <v>1</v>
      </c>
      <c r="E159" s="13" t="s">
        <v>884</v>
      </c>
      <c r="F159" s="13" t="s">
        <v>990</v>
      </c>
      <c r="G159" s="13" t="s">
        <v>1693</v>
      </c>
      <c r="H159" s="13">
        <v>2372203816</v>
      </c>
      <c r="I159" s="13" t="s">
        <v>884</v>
      </c>
      <c r="J159" s="17" t="s">
        <v>990</v>
      </c>
      <c r="K159" s="13" t="s">
        <v>1060</v>
      </c>
      <c r="L159" s="14">
        <v>41426</v>
      </c>
      <c r="M159" s="15"/>
      <c r="N159" s="15"/>
      <c r="O159" s="15"/>
      <c r="P159" s="15"/>
      <c r="Q159" s="15"/>
      <c r="R159" s="237"/>
      <c r="S159" s="15"/>
      <c r="T159" s="15"/>
      <c r="U159" s="15"/>
      <c r="V159" s="15"/>
      <c r="W159" s="15"/>
      <c r="X159" s="237"/>
      <c r="Y159" s="15"/>
      <c r="Z159" s="15"/>
      <c r="AA159" s="15"/>
      <c r="AB159" s="15"/>
      <c r="AC159" s="15"/>
      <c r="AD159" s="237"/>
      <c r="AE159" s="15"/>
      <c r="AF159" s="15"/>
      <c r="AG159" s="15"/>
      <c r="AH159" s="15"/>
      <c r="AI159" s="15"/>
      <c r="AJ159" s="237"/>
      <c r="AK159" s="15" t="s">
        <v>1694</v>
      </c>
      <c r="AM159" s="43"/>
      <c r="AN159" s="98" t="s">
        <v>428</v>
      </c>
      <c r="AO159" s="137"/>
      <c r="AP159" s="137"/>
      <c r="AQ159" s="137"/>
      <c r="AR159" s="137"/>
      <c r="AS159" s="98"/>
      <c r="AT159" s="98"/>
      <c r="AU159" s="134"/>
      <c r="AW159" s="136" t="s">
        <v>527</v>
      </c>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100"/>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101"/>
      <c r="FT159" s="15" t="str">
        <f t="shared" ref="FT159:FT174" si="7">IF(OR(ISBLANK(AW159),ISBLANK(AY159),ISBLANK(BA159),ISBLANK(BC159),ISBLANK(BD159),ISBLANK(BE159),ISBLANK(BG159),ISBLANK(BI159),ISBLANK(BJ159),ISBLANK(CI159),ISBLANK(CJ159),ISBLANK(CU159),ISBLANK(CV159),ISBLANK(CX159),ISBLANK(CZ159),ISBLANK(DA159),ISBLANK(DB159),ISBLANK(DD159),ISBLANK(DF159),ISBLANK(DG159),ISBLANK(DH159),ISBLANK(DI159),ISBLANK(DK159),ISBLANK(DM159),ISBLANK(DN159),ISBLANK(DO159),ISBLANK(FH159),ISBLANK(FS159)),"コピーが上手くできていません。",IF(B159=AW159,"問題なし","貼り付ける法人が間違っています。"))</f>
        <v>コピーが上手くできていません。</v>
      </c>
      <c r="FU159" s="102"/>
    </row>
    <row r="160" spans="1:177" ht="24.95" customHeight="1">
      <c r="A160" s="247" t="s">
        <v>988</v>
      </c>
      <c r="B160" s="13" t="s">
        <v>43</v>
      </c>
      <c r="C160" s="13" t="s">
        <v>991</v>
      </c>
      <c r="D160" s="13">
        <v>2</v>
      </c>
      <c r="E160" s="13" t="s">
        <v>804</v>
      </c>
      <c r="F160" s="13" t="s">
        <v>463</v>
      </c>
      <c r="G160" s="13" t="s">
        <v>1695</v>
      </c>
      <c r="H160" s="13" t="s">
        <v>1696</v>
      </c>
      <c r="I160" s="13" t="s">
        <v>973</v>
      </c>
      <c r="J160" s="17" t="s">
        <v>1697</v>
      </c>
      <c r="K160" s="13" t="s">
        <v>1091</v>
      </c>
      <c r="L160" s="14">
        <v>44896</v>
      </c>
      <c r="M160" s="15" t="s">
        <v>1698</v>
      </c>
      <c r="N160" s="15" t="s">
        <v>1699</v>
      </c>
      <c r="O160" s="15" t="s">
        <v>804</v>
      </c>
      <c r="P160" s="15" t="s">
        <v>1700</v>
      </c>
      <c r="Q160" s="15" t="s">
        <v>1701</v>
      </c>
      <c r="R160" s="237" t="s">
        <v>1702</v>
      </c>
      <c r="S160" s="15"/>
      <c r="T160" s="15"/>
      <c r="U160" s="15"/>
      <c r="V160" s="15"/>
      <c r="W160" s="15"/>
      <c r="X160" s="237"/>
      <c r="Y160" s="15"/>
      <c r="Z160" s="15"/>
      <c r="AA160" s="15"/>
      <c r="AB160" s="15"/>
      <c r="AC160" s="15"/>
      <c r="AD160" s="237"/>
      <c r="AE160" s="15"/>
      <c r="AF160" s="15"/>
      <c r="AG160" s="15"/>
      <c r="AH160" s="15"/>
      <c r="AI160" s="15"/>
      <c r="AJ160" s="237"/>
      <c r="AK160" s="15" t="s">
        <v>1703</v>
      </c>
      <c r="AM160" s="43"/>
      <c r="AN160" s="98" t="s">
        <v>428</v>
      </c>
      <c r="AO160" s="137"/>
      <c r="AP160" s="137"/>
      <c r="AQ160" s="138"/>
      <c r="AR160" s="138"/>
      <c r="AS160" s="98"/>
      <c r="AT160" s="98"/>
      <c r="AU160" s="134"/>
      <c r="AW160" s="136" t="s">
        <v>527</v>
      </c>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100"/>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101"/>
      <c r="FT160" s="15" t="str">
        <f t="shared" si="7"/>
        <v>コピーが上手くできていません。</v>
      </c>
      <c r="FU160" s="102"/>
    </row>
    <row r="161" spans="1:177" ht="24.95" customHeight="1">
      <c r="A161" s="247" t="s">
        <v>988</v>
      </c>
      <c r="B161" s="13" t="s">
        <v>490</v>
      </c>
      <c r="C161" s="13" t="s">
        <v>992</v>
      </c>
      <c r="D161" s="13">
        <v>1</v>
      </c>
      <c r="E161" s="13" t="s">
        <v>674</v>
      </c>
      <c r="F161" s="13" t="s">
        <v>993</v>
      </c>
      <c r="G161" s="13" t="s">
        <v>1704</v>
      </c>
      <c r="H161" s="13">
        <v>2392200693</v>
      </c>
      <c r="I161" s="13" t="s">
        <v>674</v>
      </c>
      <c r="J161" s="17" t="s">
        <v>993</v>
      </c>
      <c r="K161" s="13" t="s">
        <v>1705</v>
      </c>
      <c r="L161" s="14">
        <v>44562</v>
      </c>
      <c r="M161" s="15"/>
      <c r="N161" s="15"/>
      <c r="O161" s="15"/>
      <c r="P161" s="15"/>
      <c r="Q161" s="15"/>
      <c r="R161" s="237"/>
      <c r="S161" s="15"/>
      <c r="T161" s="15"/>
      <c r="U161" s="15"/>
      <c r="V161" s="15"/>
      <c r="W161" s="15"/>
      <c r="X161" s="237"/>
      <c r="Y161" s="15"/>
      <c r="Z161" s="15"/>
      <c r="AA161" s="15"/>
      <c r="AB161" s="15"/>
      <c r="AC161" s="15"/>
      <c r="AD161" s="237"/>
      <c r="AE161" s="15"/>
      <c r="AF161" s="15"/>
      <c r="AG161" s="15"/>
      <c r="AH161" s="15"/>
      <c r="AI161" s="15"/>
      <c r="AJ161" s="237"/>
      <c r="AK161" s="15" t="s">
        <v>1706</v>
      </c>
      <c r="AM161" s="43"/>
      <c r="AN161" s="98" t="s">
        <v>428</v>
      </c>
      <c r="AO161" s="137"/>
      <c r="AP161" s="137"/>
      <c r="AQ161" s="138"/>
      <c r="AR161" s="138"/>
      <c r="AS161" s="98"/>
      <c r="AT161" s="98"/>
      <c r="AU161" s="134"/>
      <c r="AW161" s="136" t="s">
        <v>527</v>
      </c>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100"/>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101"/>
      <c r="FT161" s="15" t="str">
        <f t="shared" si="7"/>
        <v>コピーが上手くできていません。</v>
      </c>
      <c r="FU161" s="102"/>
    </row>
    <row r="162" spans="1:177" ht="24.95" customHeight="1">
      <c r="A162" s="247" t="s">
        <v>988</v>
      </c>
      <c r="B162" s="13" t="s">
        <v>62</v>
      </c>
      <c r="C162" s="13" t="s">
        <v>994</v>
      </c>
      <c r="D162" s="13">
        <v>1</v>
      </c>
      <c r="E162" s="13" t="s">
        <v>537</v>
      </c>
      <c r="F162" s="13" t="s">
        <v>518</v>
      </c>
      <c r="G162" s="13" t="s">
        <v>1707</v>
      </c>
      <c r="H162" s="13">
        <v>2372200358</v>
      </c>
      <c r="I162" s="13" t="s">
        <v>537</v>
      </c>
      <c r="J162" s="13" t="s">
        <v>1708</v>
      </c>
      <c r="K162" s="13" t="s">
        <v>1060</v>
      </c>
      <c r="L162" s="14">
        <v>36494</v>
      </c>
      <c r="M162" s="15"/>
      <c r="N162" s="15"/>
      <c r="O162" s="15"/>
      <c r="P162" s="15"/>
      <c r="Q162" s="15"/>
      <c r="R162" s="237"/>
      <c r="S162" s="15"/>
      <c r="T162" s="15"/>
      <c r="U162" s="15"/>
      <c r="V162" s="15"/>
      <c r="W162" s="15"/>
      <c r="X162" s="237"/>
      <c r="Y162" s="15"/>
      <c r="Z162" s="15"/>
      <c r="AA162" s="15"/>
      <c r="AB162" s="15"/>
      <c r="AC162" s="15"/>
      <c r="AD162" s="237"/>
      <c r="AE162" s="15"/>
      <c r="AF162" s="15"/>
      <c r="AG162" s="15"/>
      <c r="AH162" s="15"/>
      <c r="AI162" s="15"/>
      <c r="AJ162" s="237"/>
      <c r="AK162" s="15" t="s">
        <v>1709</v>
      </c>
      <c r="AM162" s="43"/>
      <c r="AN162" s="98" t="s">
        <v>428</v>
      </c>
      <c r="AO162" s="139"/>
      <c r="AP162" s="98"/>
      <c r="AQ162" s="98"/>
      <c r="AR162" s="98"/>
      <c r="AS162" s="98"/>
      <c r="AT162" s="98"/>
      <c r="AU162" s="134"/>
      <c r="AW162" s="136" t="s">
        <v>527</v>
      </c>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100"/>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101"/>
      <c r="FT162" s="15" t="str">
        <f t="shared" si="7"/>
        <v>コピーが上手くできていません。</v>
      </c>
      <c r="FU162" s="102"/>
    </row>
    <row r="163" spans="1:177" ht="24.95" customHeight="1">
      <c r="A163" s="247" t="s">
        <v>988</v>
      </c>
      <c r="B163" s="13" t="s">
        <v>469</v>
      </c>
      <c r="C163" s="13" t="s">
        <v>995</v>
      </c>
      <c r="D163" s="13">
        <v>1</v>
      </c>
      <c r="E163" s="13" t="s">
        <v>996</v>
      </c>
      <c r="F163" s="13" t="s">
        <v>997</v>
      </c>
      <c r="G163" s="13" t="s">
        <v>1710</v>
      </c>
      <c r="H163" s="13" t="s">
        <v>1711</v>
      </c>
      <c r="I163" s="13" t="s">
        <v>790</v>
      </c>
      <c r="J163" s="13" t="s">
        <v>1712</v>
      </c>
      <c r="K163" s="13" t="s">
        <v>1091</v>
      </c>
      <c r="L163" s="14">
        <v>45047</v>
      </c>
      <c r="M163" s="15"/>
      <c r="N163" s="15"/>
      <c r="O163" s="15"/>
      <c r="P163" s="15"/>
      <c r="Q163" s="15"/>
      <c r="R163" s="237"/>
      <c r="S163" s="15"/>
      <c r="T163" s="15"/>
      <c r="U163" s="15"/>
      <c r="V163" s="15"/>
      <c r="W163" s="15"/>
      <c r="X163" s="237"/>
      <c r="Y163" s="15"/>
      <c r="Z163" s="15"/>
      <c r="AA163" s="15"/>
      <c r="AB163" s="15"/>
      <c r="AC163" s="15"/>
      <c r="AD163" s="237"/>
      <c r="AE163" s="15"/>
      <c r="AF163" s="15"/>
      <c r="AG163" s="15"/>
      <c r="AH163" s="15"/>
      <c r="AI163" s="15"/>
      <c r="AJ163" s="237"/>
      <c r="AK163" s="15" t="s">
        <v>1713</v>
      </c>
      <c r="AM163" s="43"/>
      <c r="AN163" s="98" t="s">
        <v>428</v>
      </c>
      <c r="AO163" s="137"/>
      <c r="AP163" s="137"/>
      <c r="AQ163" s="137"/>
      <c r="AR163" s="137"/>
      <c r="AS163" s="98"/>
      <c r="AT163" s="98"/>
      <c r="AU163" s="134"/>
      <c r="AW163" s="136" t="s">
        <v>527</v>
      </c>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100"/>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101"/>
      <c r="FT163" s="15" t="str">
        <f t="shared" si="7"/>
        <v>コピーが上手くできていません。</v>
      </c>
      <c r="FU163" s="102"/>
    </row>
    <row r="164" spans="1:177" ht="24.95" customHeight="1">
      <c r="A164" s="247" t="s">
        <v>988</v>
      </c>
      <c r="B164" s="13" t="s">
        <v>27</v>
      </c>
      <c r="C164" s="13" t="s">
        <v>998</v>
      </c>
      <c r="D164" s="13">
        <v>1</v>
      </c>
      <c r="E164" s="13" t="s">
        <v>999</v>
      </c>
      <c r="F164" s="13" t="s">
        <v>1000</v>
      </c>
      <c r="G164" s="13" t="s">
        <v>1714</v>
      </c>
      <c r="H164" s="13">
        <v>2362290278</v>
      </c>
      <c r="I164" s="13" t="s">
        <v>999</v>
      </c>
      <c r="J164" s="17" t="s">
        <v>1000</v>
      </c>
      <c r="K164" s="13" t="s">
        <v>1063</v>
      </c>
      <c r="L164" s="14">
        <v>41852</v>
      </c>
      <c r="M164" s="15"/>
      <c r="N164" s="15"/>
      <c r="O164" s="15"/>
      <c r="P164" s="15"/>
      <c r="Q164" s="15"/>
      <c r="R164" s="237"/>
      <c r="S164" s="15"/>
      <c r="T164" s="15"/>
      <c r="U164" s="15"/>
      <c r="V164" s="15"/>
      <c r="W164" s="15"/>
      <c r="X164" s="237"/>
      <c r="Y164" s="15"/>
      <c r="Z164" s="15"/>
      <c r="AA164" s="15"/>
      <c r="AB164" s="15"/>
      <c r="AC164" s="15"/>
      <c r="AD164" s="237"/>
      <c r="AE164" s="15"/>
      <c r="AF164" s="15"/>
      <c r="AG164" s="15"/>
      <c r="AH164" s="15"/>
      <c r="AI164" s="15"/>
      <c r="AJ164" s="237"/>
      <c r="AK164" s="15" t="s">
        <v>1715</v>
      </c>
      <c r="AM164" s="43"/>
      <c r="AN164" s="98" t="s">
        <v>428</v>
      </c>
      <c r="AO164" s="137"/>
      <c r="AP164" s="137"/>
      <c r="AQ164" s="138"/>
      <c r="AR164" s="137"/>
      <c r="AS164" s="98"/>
      <c r="AT164" s="98"/>
      <c r="AU164" s="134"/>
      <c r="AW164" s="136" t="s">
        <v>527</v>
      </c>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100"/>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101"/>
      <c r="FT164" s="15" t="str">
        <f t="shared" si="7"/>
        <v>コピーが上手くできていません。</v>
      </c>
      <c r="FU164" s="102"/>
    </row>
    <row r="165" spans="1:177" ht="24.95" customHeight="1">
      <c r="A165" s="247" t="s">
        <v>988</v>
      </c>
      <c r="B165" s="13" t="s">
        <v>470</v>
      </c>
      <c r="C165" s="13" t="s">
        <v>1001</v>
      </c>
      <c r="D165" s="13">
        <v>1</v>
      </c>
      <c r="E165" s="13" t="s">
        <v>1002</v>
      </c>
      <c r="F165" s="13" t="s">
        <v>471</v>
      </c>
      <c r="G165" s="13" t="s">
        <v>1716</v>
      </c>
      <c r="H165" s="13" t="s">
        <v>1717</v>
      </c>
      <c r="I165" s="13" t="s">
        <v>1002</v>
      </c>
      <c r="J165" s="13" t="s">
        <v>471</v>
      </c>
      <c r="K165" s="13" t="s">
        <v>1215</v>
      </c>
      <c r="L165" s="14">
        <v>39356</v>
      </c>
      <c r="M165" s="15"/>
      <c r="N165" s="15"/>
      <c r="O165" s="15"/>
      <c r="P165" s="15"/>
      <c r="Q165" s="15"/>
      <c r="R165" s="237"/>
      <c r="S165" s="15"/>
      <c r="T165" s="15"/>
      <c r="U165" s="15"/>
      <c r="V165" s="15"/>
      <c r="W165" s="15"/>
      <c r="X165" s="237"/>
      <c r="Y165" s="15"/>
      <c r="Z165" s="15"/>
      <c r="AA165" s="15"/>
      <c r="AB165" s="15"/>
      <c r="AC165" s="15"/>
      <c r="AD165" s="237"/>
      <c r="AE165" s="15"/>
      <c r="AF165" s="15"/>
      <c r="AG165" s="15"/>
      <c r="AH165" s="15"/>
      <c r="AI165" s="15"/>
      <c r="AJ165" s="237"/>
      <c r="AK165" s="15" t="s">
        <v>1718</v>
      </c>
      <c r="AM165" s="43"/>
      <c r="AN165" s="98" t="s">
        <v>428</v>
      </c>
      <c r="AO165" s="137"/>
      <c r="AP165" s="137"/>
      <c r="AQ165" s="137"/>
      <c r="AR165" s="137"/>
      <c r="AS165" s="98"/>
      <c r="AT165" s="98"/>
      <c r="AU165" s="134"/>
      <c r="AW165" s="136" t="s">
        <v>527</v>
      </c>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100"/>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101"/>
      <c r="FT165" s="15" t="str">
        <f t="shared" si="7"/>
        <v>コピーが上手くできていません。</v>
      </c>
      <c r="FU165" s="102"/>
    </row>
    <row r="166" spans="1:177" ht="24.95" customHeight="1">
      <c r="A166" s="247" t="s">
        <v>988</v>
      </c>
      <c r="B166" s="13" t="s">
        <v>75</v>
      </c>
      <c r="C166" s="13" t="s">
        <v>1003</v>
      </c>
      <c r="D166" s="13">
        <v>1</v>
      </c>
      <c r="E166" s="13" t="s">
        <v>541</v>
      </c>
      <c r="F166" s="13" t="s">
        <v>459</v>
      </c>
      <c r="G166" s="13" t="s">
        <v>75</v>
      </c>
      <c r="H166" s="13">
        <v>2372201737</v>
      </c>
      <c r="I166" s="13" t="s">
        <v>541</v>
      </c>
      <c r="J166" s="13" t="s">
        <v>1719</v>
      </c>
      <c r="K166" s="13" t="s">
        <v>1146</v>
      </c>
      <c r="L166" s="14">
        <v>38306</v>
      </c>
      <c r="M166" s="15"/>
      <c r="N166" s="15"/>
      <c r="O166" s="15"/>
      <c r="P166" s="15"/>
      <c r="Q166" s="15"/>
      <c r="R166" s="237"/>
      <c r="S166" s="15"/>
      <c r="T166" s="15"/>
      <c r="U166" s="15"/>
      <c r="V166" s="15"/>
      <c r="W166" s="15"/>
      <c r="X166" s="237"/>
      <c r="Y166" s="15"/>
      <c r="Z166" s="15"/>
      <c r="AA166" s="15"/>
      <c r="AB166" s="15"/>
      <c r="AC166" s="15"/>
      <c r="AD166" s="237"/>
      <c r="AE166" s="15"/>
      <c r="AF166" s="15"/>
      <c r="AG166" s="15"/>
      <c r="AH166" s="15"/>
      <c r="AI166" s="15"/>
      <c r="AJ166" s="237"/>
      <c r="AK166" s="15" t="s">
        <v>1720</v>
      </c>
      <c r="AM166" s="43"/>
      <c r="AN166" s="98" t="s">
        <v>428</v>
      </c>
      <c r="AO166" s="137"/>
      <c r="AP166" s="137"/>
      <c r="AQ166" s="138"/>
      <c r="AR166" s="137"/>
      <c r="AS166" s="98"/>
      <c r="AT166" s="98"/>
      <c r="AU166" s="134"/>
      <c r="AW166" s="136" t="s">
        <v>527</v>
      </c>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100"/>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101"/>
      <c r="FT166" s="15" t="str">
        <f t="shared" si="7"/>
        <v>コピーが上手くできていません。</v>
      </c>
      <c r="FU166" s="102"/>
    </row>
    <row r="167" spans="1:177" ht="24.95" customHeight="1">
      <c r="A167" s="247" t="s">
        <v>988</v>
      </c>
      <c r="B167" s="13" t="s">
        <v>74</v>
      </c>
      <c r="C167" s="13" t="s">
        <v>1004</v>
      </c>
      <c r="D167" s="13">
        <v>1</v>
      </c>
      <c r="E167" s="13" t="s">
        <v>1005</v>
      </c>
      <c r="F167" s="13" t="s">
        <v>1006</v>
      </c>
      <c r="G167" s="13" t="s">
        <v>1721</v>
      </c>
      <c r="H167" s="13">
        <v>2372202941</v>
      </c>
      <c r="I167" s="13" t="s">
        <v>1323</v>
      </c>
      <c r="J167" s="13" t="s">
        <v>1722</v>
      </c>
      <c r="K167" s="13" t="s">
        <v>1060</v>
      </c>
      <c r="L167" s="14">
        <v>40087</v>
      </c>
      <c r="M167" s="15"/>
      <c r="N167" s="15"/>
      <c r="O167" s="15"/>
      <c r="P167" s="15"/>
      <c r="Q167" s="15"/>
      <c r="R167" s="237"/>
      <c r="S167" s="15"/>
      <c r="T167" s="15"/>
      <c r="U167" s="15"/>
      <c r="V167" s="15"/>
      <c r="W167" s="15"/>
      <c r="X167" s="237"/>
      <c r="Y167" s="15"/>
      <c r="Z167" s="15"/>
      <c r="AA167" s="15"/>
      <c r="AB167" s="15"/>
      <c r="AC167" s="15"/>
      <c r="AD167" s="237"/>
      <c r="AE167" s="15"/>
      <c r="AF167" s="15"/>
      <c r="AG167" s="15"/>
      <c r="AH167" s="15"/>
      <c r="AI167" s="15"/>
      <c r="AJ167" s="237"/>
      <c r="AK167" s="15" t="s">
        <v>1723</v>
      </c>
      <c r="AM167" s="43"/>
      <c r="AN167" s="98" t="s">
        <v>428</v>
      </c>
      <c r="AO167" s="137"/>
      <c r="AP167" s="137"/>
      <c r="AQ167" s="137"/>
      <c r="AR167" s="137"/>
      <c r="AS167" s="98"/>
      <c r="AT167" s="98"/>
      <c r="AU167" s="134"/>
      <c r="AW167" s="136" t="s">
        <v>527</v>
      </c>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100"/>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100"/>
      <c r="FT167" s="15" t="str">
        <f t="shared" si="7"/>
        <v>コピーが上手くできていません。</v>
      </c>
      <c r="FU167" s="102"/>
    </row>
    <row r="168" spans="1:177" ht="24.95" customHeight="1">
      <c r="A168" s="249" t="s">
        <v>988</v>
      </c>
      <c r="B168" s="209" t="s">
        <v>16</v>
      </c>
      <c r="C168" s="205" t="s">
        <v>1007</v>
      </c>
      <c r="D168" s="205">
        <v>1</v>
      </c>
      <c r="E168" s="205" t="s">
        <v>569</v>
      </c>
      <c r="F168" s="205" t="s">
        <v>1008</v>
      </c>
      <c r="G168" s="205" t="s">
        <v>16</v>
      </c>
      <c r="H168" s="205">
        <v>2372201679</v>
      </c>
      <c r="I168" s="205" t="s">
        <v>569</v>
      </c>
      <c r="J168" s="205" t="s">
        <v>1008</v>
      </c>
      <c r="K168" s="205" t="s">
        <v>1146</v>
      </c>
      <c r="L168" s="206">
        <v>38230</v>
      </c>
      <c r="M168" s="207"/>
      <c r="N168" s="207"/>
      <c r="O168" s="207"/>
      <c r="P168" s="207"/>
      <c r="Q168" s="207"/>
      <c r="R168" s="239"/>
      <c r="S168" s="207"/>
      <c r="T168" s="207"/>
      <c r="U168" s="207"/>
      <c r="V168" s="207"/>
      <c r="W168" s="207"/>
      <c r="X168" s="239"/>
      <c r="Y168" s="207"/>
      <c r="Z168" s="207"/>
      <c r="AA168" s="207"/>
      <c r="AB168" s="207"/>
      <c r="AC168" s="207"/>
      <c r="AD168" s="239"/>
      <c r="AE168" s="207"/>
      <c r="AF168" s="207"/>
      <c r="AG168" s="207"/>
      <c r="AH168" s="207"/>
      <c r="AI168" s="207"/>
      <c r="AJ168" s="239"/>
      <c r="AK168" s="207" t="s">
        <v>1724</v>
      </c>
      <c r="AM168" s="43"/>
      <c r="AN168" s="219" t="s">
        <v>428</v>
      </c>
      <c r="AO168" s="220"/>
      <c r="AP168" s="219"/>
      <c r="AQ168" s="219"/>
      <c r="AR168" s="219"/>
      <c r="AS168" s="219"/>
      <c r="AT168" s="219"/>
      <c r="AU168" s="221"/>
      <c r="AW168" s="136" t="s">
        <v>527</v>
      </c>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229"/>
      <c r="CC168" s="229"/>
      <c r="CD168" s="229"/>
      <c r="CE168" s="229"/>
      <c r="CF168" s="229"/>
      <c r="CG168" s="229"/>
      <c r="CH168" s="229"/>
      <c r="CI168" s="229"/>
      <c r="CJ168" s="229"/>
      <c r="CK168" s="229"/>
      <c r="CL168" s="229"/>
      <c r="CM168" s="229"/>
      <c r="CN168" s="229"/>
      <c r="CO168" s="229"/>
      <c r="CP168" s="229"/>
      <c r="CQ168" s="229"/>
      <c r="CR168" s="229"/>
      <c r="CS168" s="100"/>
      <c r="CT168" s="229"/>
      <c r="CU168" s="229"/>
      <c r="CV168" s="229"/>
      <c r="CW168" s="229"/>
      <c r="CX168" s="229"/>
      <c r="CY168" s="229"/>
      <c r="CZ168" s="229"/>
      <c r="DA168" s="229"/>
      <c r="DB168" s="229"/>
      <c r="DC168" s="229"/>
      <c r="DD168" s="229"/>
      <c r="DE168" s="229"/>
      <c r="DF168" s="229"/>
      <c r="DG168" s="229"/>
      <c r="DH168" s="229"/>
      <c r="DI168" s="229"/>
      <c r="DJ168" s="229"/>
      <c r="DK168" s="229"/>
      <c r="DL168" s="229"/>
      <c r="DM168" s="229"/>
      <c r="DN168" s="229"/>
      <c r="DO168" s="229"/>
      <c r="DP168" s="229"/>
      <c r="DQ168" s="229"/>
      <c r="DR168" s="229"/>
      <c r="DS168" s="229"/>
      <c r="DT168" s="229"/>
      <c r="DU168" s="229"/>
      <c r="DV168" s="229"/>
      <c r="DW168" s="229"/>
      <c r="DX168" s="229"/>
      <c r="DY168" s="229"/>
      <c r="DZ168" s="229"/>
      <c r="EA168" s="229"/>
      <c r="EB168" s="229"/>
      <c r="EC168" s="229"/>
      <c r="ED168" s="229"/>
      <c r="EE168" s="229"/>
      <c r="EF168" s="229"/>
      <c r="EG168" s="229"/>
      <c r="EH168" s="229"/>
      <c r="EI168" s="229"/>
      <c r="EJ168" s="229"/>
      <c r="EK168" s="229"/>
      <c r="EL168" s="229"/>
      <c r="EM168" s="229"/>
      <c r="EN168" s="229"/>
      <c r="EO168" s="229"/>
      <c r="EP168" s="229"/>
      <c r="EQ168" s="229"/>
      <c r="ER168" s="229"/>
      <c r="ES168" s="229"/>
      <c r="ET168" s="229"/>
      <c r="EU168" s="229"/>
      <c r="EV168" s="229"/>
      <c r="EW168" s="229"/>
      <c r="EX168" s="229"/>
      <c r="EY168" s="229"/>
      <c r="EZ168" s="229"/>
      <c r="FA168" s="229"/>
      <c r="FB168" s="229"/>
      <c r="FC168" s="229"/>
      <c r="FD168" s="229"/>
      <c r="FE168" s="229"/>
      <c r="FF168" s="229"/>
      <c r="FG168" s="229"/>
      <c r="FH168" s="229"/>
      <c r="FI168" s="229"/>
      <c r="FJ168" s="229"/>
      <c r="FK168" s="229"/>
      <c r="FL168" s="229"/>
      <c r="FM168" s="229"/>
      <c r="FN168" s="229"/>
      <c r="FO168" s="229"/>
      <c r="FP168" s="229"/>
      <c r="FQ168" s="229"/>
      <c r="FR168" s="229"/>
      <c r="FS168" s="100"/>
      <c r="FT168" s="15" t="str">
        <f t="shared" si="7"/>
        <v>コピーが上手くできていません。</v>
      </c>
      <c r="FU168" s="102"/>
    </row>
    <row r="169" spans="1:177" ht="24.95" customHeight="1">
      <c r="A169" s="250" t="s">
        <v>988</v>
      </c>
      <c r="B169" s="210" t="s">
        <v>1009</v>
      </c>
      <c r="C169" s="210" t="s">
        <v>1010</v>
      </c>
      <c r="D169" s="210">
        <v>1</v>
      </c>
      <c r="E169" s="210" t="s">
        <v>537</v>
      </c>
      <c r="F169" s="210" t="s">
        <v>1011</v>
      </c>
      <c r="G169" s="210" t="s">
        <v>1725</v>
      </c>
      <c r="H169" s="210">
        <v>2362291003</v>
      </c>
      <c r="I169" s="210" t="s">
        <v>635</v>
      </c>
      <c r="J169" s="210" t="s">
        <v>1726</v>
      </c>
      <c r="K169" s="210" t="s">
        <v>1063</v>
      </c>
      <c r="L169" s="212">
        <v>45413</v>
      </c>
      <c r="M169" s="211"/>
      <c r="N169" s="211"/>
      <c r="O169" s="211"/>
      <c r="P169" s="211"/>
      <c r="Q169" s="211"/>
      <c r="R169" s="240"/>
      <c r="S169" s="211"/>
      <c r="T169" s="211"/>
      <c r="U169" s="211"/>
      <c r="V169" s="211"/>
      <c r="W169" s="211"/>
      <c r="X169" s="240"/>
      <c r="Y169" s="211"/>
      <c r="Z169" s="211"/>
      <c r="AA169" s="211"/>
      <c r="AB169" s="211"/>
      <c r="AC169" s="211"/>
      <c r="AD169" s="240"/>
      <c r="AE169" s="211"/>
      <c r="AF169" s="211"/>
      <c r="AG169" s="211"/>
      <c r="AH169" s="211"/>
      <c r="AI169" s="211"/>
      <c r="AJ169" s="240"/>
      <c r="AK169" s="211" t="s">
        <v>1727</v>
      </c>
      <c r="AM169" s="215"/>
      <c r="AN169" s="219" t="s">
        <v>428</v>
      </c>
      <c r="AO169" s="211"/>
      <c r="AP169" s="211"/>
      <c r="AQ169" s="211"/>
      <c r="AR169" s="211"/>
      <c r="AS169" s="211"/>
      <c r="AT169" s="211"/>
      <c r="AU169" s="211"/>
      <c r="AW169" s="228" t="s">
        <v>527</v>
      </c>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30"/>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1"/>
      <c r="DO169" s="211"/>
      <c r="DP169" s="211"/>
      <c r="DQ169" s="211"/>
      <c r="DR169" s="211"/>
      <c r="DS169" s="211"/>
      <c r="DT169" s="211"/>
      <c r="DU169" s="211"/>
      <c r="DV169" s="211"/>
      <c r="DW169" s="211"/>
      <c r="DX169" s="211"/>
      <c r="DY169" s="211"/>
      <c r="DZ169" s="211"/>
      <c r="EA169" s="211"/>
      <c r="EB169" s="211"/>
      <c r="EC169" s="211"/>
      <c r="ED169" s="211"/>
      <c r="EE169" s="211"/>
      <c r="EF169" s="211"/>
      <c r="EG169" s="211"/>
      <c r="EH169" s="211"/>
      <c r="EI169" s="211"/>
      <c r="EJ169" s="211"/>
      <c r="EK169" s="211"/>
      <c r="EL169" s="211"/>
      <c r="EM169" s="211"/>
      <c r="EN169" s="211"/>
      <c r="EO169" s="211"/>
      <c r="EP169" s="211"/>
      <c r="EQ169" s="211"/>
      <c r="ER169" s="211"/>
      <c r="ES169" s="211"/>
      <c r="ET169" s="211"/>
      <c r="EU169" s="211"/>
      <c r="EV169" s="211"/>
      <c r="EW169" s="211"/>
      <c r="EX169" s="211"/>
      <c r="EY169" s="211"/>
      <c r="EZ169" s="211"/>
      <c r="FA169" s="211"/>
      <c r="FB169" s="211"/>
      <c r="FC169" s="211"/>
      <c r="FD169" s="211"/>
      <c r="FE169" s="211"/>
      <c r="FF169" s="211"/>
      <c r="FG169" s="211"/>
      <c r="FH169" s="211"/>
      <c r="FI169" s="211"/>
      <c r="FJ169" s="211"/>
      <c r="FK169" s="211"/>
      <c r="FL169" s="211"/>
      <c r="FM169" s="211"/>
      <c r="FN169" s="211"/>
      <c r="FO169" s="211"/>
      <c r="FP169" s="211"/>
      <c r="FQ169" s="211"/>
      <c r="FR169" s="211"/>
      <c r="FS169" s="100"/>
      <c r="FT169" s="15" t="str">
        <f t="shared" si="7"/>
        <v>コピーが上手くできていません。</v>
      </c>
    </row>
    <row r="170" spans="1:177" ht="24.95" customHeight="1">
      <c r="A170" s="251" t="s">
        <v>988</v>
      </c>
      <c r="B170" s="211" t="s">
        <v>81</v>
      </c>
      <c r="C170" s="211" t="s">
        <v>1012</v>
      </c>
      <c r="D170" s="235">
        <v>2</v>
      </c>
      <c r="E170" s="208" t="s">
        <v>825</v>
      </c>
      <c r="F170" s="211" t="s">
        <v>1013</v>
      </c>
      <c r="G170" s="211" t="s">
        <v>1728</v>
      </c>
      <c r="H170" s="208">
        <v>2372206165</v>
      </c>
      <c r="I170" s="208" t="s">
        <v>717</v>
      </c>
      <c r="J170" s="211" t="s">
        <v>1729</v>
      </c>
      <c r="K170" s="213" t="s">
        <v>1057</v>
      </c>
      <c r="L170" s="214">
        <v>44835</v>
      </c>
      <c r="M170" s="211" t="s">
        <v>1730</v>
      </c>
      <c r="N170" s="211">
        <v>2372204012</v>
      </c>
      <c r="O170" s="211" t="s">
        <v>1731</v>
      </c>
      <c r="P170" s="211" t="s">
        <v>1732</v>
      </c>
      <c r="Q170" s="211" t="s">
        <v>1057</v>
      </c>
      <c r="R170" s="240">
        <v>41730</v>
      </c>
      <c r="S170" s="211"/>
      <c r="T170" s="211"/>
      <c r="U170" s="211"/>
      <c r="V170" s="211"/>
      <c r="W170" s="211"/>
      <c r="X170" s="240"/>
      <c r="Y170" s="211"/>
      <c r="Z170" s="211"/>
      <c r="AA170" s="211"/>
      <c r="AB170" s="211"/>
      <c r="AC170" s="211"/>
      <c r="AD170" s="240"/>
      <c r="AE170" s="211"/>
      <c r="AF170" s="211"/>
      <c r="AG170" s="211"/>
      <c r="AH170" s="211"/>
      <c r="AI170" s="211"/>
      <c r="AJ170" s="240"/>
      <c r="AK170" s="211" t="s">
        <v>1733</v>
      </c>
      <c r="AM170" s="217"/>
      <c r="AN170" s="219" t="s">
        <v>428</v>
      </c>
      <c r="AO170" s="222"/>
      <c r="AP170" s="222"/>
      <c r="AQ170" s="223"/>
      <c r="AR170" s="224"/>
      <c r="AS170" s="224"/>
      <c r="AT170" s="224"/>
      <c r="AU170" s="211"/>
      <c r="AW170" s="228" t="s">
        <v>527</v>
      </c>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30"/>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1"/>
      <c r="DO170" s="211"/>
      <c r="DP170" s="211"/>
      <c r="DQ170" s="211"/>
      <c r="DR170" s="211"/>
      <c r="DS170" s="211"/>
      <c r="DT170" s="211"/>
      <c r="DU170" s="211"/>
      <c r="DV170" s="211"/>
      <c r="DW170" s="211"/>
      <c r="DX170" s="211"/>
      <c r="DY170" s="211"/>
      <c r="DZ170" s="211"/>
      <c r="EA170" s="211"/>
      <c r="EB170" s="211"/>
      <c r="EC170" s="211"/>
      <c r="ED170" s="211"/>
      <c r="EE170" s="211"/>
      <c r="EF170" s="211"/>
      <c r="EG170" s="211"/>
      <c r="EH170" s="211"/>
      <c r="EI170" s="211"/>
      <c r="EJ170" s="211"/>
      <c r="EK170" s="211"/>
      <c r="EL170" s="211"/>
      <c r="EM170" s="211"/>
      <c r="EN170" s="211"/>
      <c r="EO170" s="211"/>
      <c r="EP170" s="211"/>
      <c r="EQ170" s="211"/>
      <c r="ER170" s="211"/>
      <c r="ES170" s="211"/>
      <c r="ET170" s="211"/>
      <c r="EU170" s="211"/>
      <c r="EV170" s="211"/>
      <c r="EW170" s="211"/>
      <c r="EX170" s="211"/>
      <c r="EY170" s="211"/>
      <c r="EZ170" s="211"/>
      <c r="FA170" s="211"/>
      <c r="FB170" s="211"/>
      <c r="FC170" s="211"/>
      <c r="FD170" s="211"/>
      <c r="FE170" s="211"/>
      <c r="FF170" s="211"/>
      <c r="FG170" s="211"/>
      <c r="FH170" s="211"/>
      <c r="FI170" s="211"/>
      <c r="FJ170" s="211"/>
      <c r="FK170" s="211"/>
      <c r="FL170" s="211"/>
      <c r="FM170" s="211"/>
      <c r="FN170" s="211"/>
      <c r="FO170" s="211"/>
      <c r="FP170" s="211"/>
      <c r="FQ170" s="211"/>
      <c r="FR170" s="211"/>
      <c r="FS170" s="100"/>
      <c r="FT170" s="15" t="str">
        <f t="shared" si="7"/>
        <v>コピーが上手くできていません。</v>
      </c>
    </row>
    <row r="171" spans="1:177" ht="24.95" customHeight="1">
      <c r="A171" s="252" t="s">
        <v>988</v>
      </c>
      <c r="B171" s="211" t="s">
        <v>58</v>
      </c>
      <c r="C171" s="211" t="s">
        <v>1014</v>
      </c>
      <c r="D171" s="235">
        <v>1</v>
      </c>
      <c r="E171" s="208" t="s">
        <v>808</v>
      </c>
      <c r="F171" s="211" t="s">
        <v>1015</v>
      </c>
      <c r="G171" s="211" t="s">
        <v>1734</v>
      </c>
      <c r="H171" s="208">
        <v>2372200093</v>
      </c>
      <c r="I171" s="208" t="s">
        <v>808</v>
      </c>
      <c r="J171" s="211" t="s">
        <v>1015</v>
      </c>
      <c r="K171" s="213" t="s">
        <v>1159</v>
      </c>
      <c r="L171" s="214" t="s">
        <v>1735</v>
      </c>
      <c r="M171" s="211"/>
      <c r="N171" s="211"/>
      <c r="O171" s="211"/>
      <c r="P171" s="211"/>
      <c r="Q171" s="211"/>
      <c r="R171" s="240"/>
      <c r="S171" s="211"/>
      <c r="T171" s="211"/>
      <c r="U171" s="211"/>
      <c r="V171" s="211"/>
      <c r="W171" s="211"/>
      <c r="X171" s="240"/>
      <c r="Y171" s="211"/>
      <c r="Z171" s="211"/>
      <c r="AA171" s="211"/>
      <c r="AB171" s="211"/>
      <c r="AC171" s="211"/>
      <c r="AD171" s="240"/>
      <c r="AE171" s="211"/>
      <c r="AF171" s="211"/>
      <c r="AG171" s="211"/>
      <c r="AH171" s="211"/>
      <c r="AI171" s="211"/>
      <c r="AJ171" s="240"/>
      <c r="AK171" s="211" t="s">
        <v>1736</v>
      </c>
      <c r="AL171" s="216"/>
      <c r="AM171" s="218"/>
      <c r="AN171" s="219" t="s">
        <v>428</v>
      </c>
      <c r="AO171" s="222"/>
      <c r="AP171" s="222"/>
      <c r="AQ171" s="225"/>
      <c r="AR171" s="224"/>
      <c r="AS171" s="224"/>
      <c r="AT171" s="224"/>
      <c r="AU171" s="211"/>
      <c r="AW171" s="228" t="s">
        <v>527</v>
      </c>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30"/>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1"/>
      <c r="DO171" s="211"/>
      <c r="DP171" s="211"/>
      <c r="DQ171" s="211"/>
      <c r="DR171" s="211"/>
      <c r="DS171" s="211"/>
      <c r="DT171" s="211"/>
      <c r="DU171" s="211"/>
      <c r="DV171" s="211"/>
      <c r="DW171" s="211"/>
      <c r="DX171" s="211"/>
      <c r="DY171" s="211"/>
      <c r="DZ171" s="211"/>
      <c r="EA171" s="211"/>
      <c r="EB171" s="211"/>
      <c r="EC171" s="211"/>
      <c r="ED171" s="211"/>
      <c r="EE171" s="211"/>
      <c r="EF171" s="211"/>
      <c r="EG171" s="211"/>
      <c r="EH171" s="211"/>
      <c r="EI171" s="211"/>
      <c r="EJ171" s="211"/>
      <c r="EK171" s="211"/>
      <c r="EL171" s="211"/>
      <c r="EM171" s="211"/>
      <c r="EN171" s="211"/>
      <c r="EO171" s="211"/>
      <c r="EP171" s="211"/>
      <c r="EQ171" s="211"/>
      <c r="ER171" s="211"/>
      <c r="ES171" s="211"/>
      <c r="ET171" s="211"/>
      <c r="EU171" s="211"/>
      <c r="EV171" s="211"/>
      <c r="EW171" s="211"/>
      <c r="EX171" s="211"/>
      <c r="EY171" s="211"/>
      <c r="EZ171" s="211"/>
      <c r="FA171" s="211"/>
      <c r="FB171" s="211"/>
      <c r="FC171" s="211"/>
      <c r="FD171" s="211"/>
      <c r="FE171" s="211"/>
      <c r="FF171" s="211"/>
      <c r="FG171" s="211"/>
      <c r="FH171" s="211"/>
      <c r="FI171" s="211"/>
      <c r="FJ171" s="211"/>
      <c r="FK171" s="211"/>
      <c r="FL171" s="211"/>
      <c r="FM171" s="211"/>
      <c r="FN171" s="211"/>
      <c r="FO171" s="211"/>
      <c r="FP171" s="211"/>
      <c r="FQ171" s="211"/>
      <c r="FR171" s="211"/>
      <c r="FS171" s="100"/>
      <c r="FT171" s="15" t="str">
        <f t="shared" si="7"/>
        <v>コピーが上手くできていません。</v>
      </c>
    </row>
    <row r="172" spans="1:177" ht="24.95" customHeight="1">
      <c r="A172" s="252" t="s">
        <v>988</v>
      </c>
      <c r="B172" s="211" t="s">
        <v>66</v>
      </c>
      <c r="C172" s="211" t="s">
        <v>1016</v>
      </c>
      <c r="D172" s="235">
        <v>1</v>
      </c>
      <c r="E172" s="208" t="s">
        <v>701</v>
      </c>
      <c r="F172" s="211" t="s">
        <v>477</v>
      </c>
      <c r="G172" s="211" t="s">
        <v>1737</v>
      </c>
      <c r="H172" s="208" t="s">
        <v>1738</v>
      </c>
      <c r="I172" s="208" t="s">
        <v>1739</v>
      </c>
      <c r="J172" s="211" t="s">
        <v>1740</v>
      </c>
      <c r="K172" s="213" t="s">
        <v>1741</v>
      </c>
      <c r="L172" s="214" t="s">
        <v>1742</v>
      </c>
      <c r="M172" s="211"/>
      <c r="N172" s="211"/>
      <c r="O172" s="211"/>
      <c r="P172" s="211"/>
      <c r="Q172" s="211"/>
      <c r="R172" s="240"/>
      <c r="S172" s="211"/>
      <c r="T172" s="211"/>
      <c r="U172" s="211"/>
      <c r="V172" s="211"/>
      <c r="W172" s="211"/>
      <c r="X172" s="240"/>
      <c r="Y172" s="211"/>
      <c r="Z172" s="211"/>
      <c r="AA172" s="211"/>
      <c r="AB172" s="211"/>
      <c r="AC172" s="211"/>
      <c r="AD172" s="240"/>
      <c r="AE172" s="211"/>
      <c r="AF172" s="211"/>
      <c r="AG172" s="211"/>
      <c r="AH172" s="211"/>
      <c r="AI172" s="211"/>
      <c r="AJ172" s="240"/>
      <c r="AK172" s="211" t="s">
        <v>1743</v>
      </c>
      <c r="AL172" s="216"/>
      <c r="AM172" s="218"/>
      <c r="AN172" s="219" t="s">
        <v>428</v>
      </c>
      <c r="AO172" s="222"/>
      <c r="AP172" s="222"/>
      <c r="AQ172" s="225"/>
      <c r="AR172" s="224"/>
      <c r="AS172" s="224"/>
      <c r="AT172" s="224"/>
      <c r="AU172" s="211"/>
      <c r="AW172" s="228" t="s">
        <v>527</v>
      </c>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30"/>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1"/>
      <c r="DO172" s="211"/>
      <c r="DP172" s="211"/>
      <c r="DQ172" s="211"/>
      <c r="DR172" s="211"/>
      <c r="DS172" s="211"/>
      <c r="DT172" s="211"/>
      <c r="DU172" s="211"/>
      <c r="DV172" s="211"/>
      <c r="DW172" s="211"/>
      <c r="DX172" s="211"/>
      <c r="DY172" s="211"/>
      <c r="DZ172" s="211"/>
      <c r="EA172" s="211"/>
      <c r="EB172" s="211"/>
      <c r="EC172" s="211"/>
      <c r="ED172" s="211"/>
      <c r="EE172" s="211"/>
      <c r="EF172" s="211"/>
      <c r="EG172" s="211"/>
      <c r="EH172" s="211"/>
      <c r="EI172" s="211"/>
      <c r="EJ172" s="211"/>
      <c r="EK172" s="211"/>
      <c r="EL172" s="211"/>
      <c r="EM172" s="211"/>
      <c r="EN172" s="211"/>
      <c r="EO172" s="211"/>
      <c r="EP172" s="211"/>
      <c r="EQ172" s="211"/>
      <c r="ER172" s="211"/>
      <c r="ES172" s="211"/>
      <c r="ET172" s="211"/>
      <c r="EU172" s="211"/>
      <c r="EV172" s="211"/>
      <c r="EW172" s="211"/>
      <c r="EX172" s="211"/>
      <c r="EY172" s="211"/>
      <c r="EZ172" s="211"/>
      <c r="FA172" s="211"/>
      <c r="FB172" s="211"/>
      <c r="FC172" s="211"/>
      <c r="FD172" s="211"/>
      <c r="FE172" s="211"/>
      <c r="FF172" s="211"/>
      <c r="FG172" s="211"/>
      <c r="FH172" s="211"/>
      <c r="FI172" s="211"/>
      <c r="FJ172" s="211"/>
      <c r="FK172" s="211"/>
      <c r="FL172" s="211"/>
      <c r="FM172" s="211"/>
      <c r="FN172" s="211"/>
      <c r="FO172" s="211"/>
      <c r="FP172" s="211"/>
      <c r="FQ172" s="211"/>
      <c r="FR172" s="211"/>
      <c r="FS172" s="100"/>
      <c r="FT172" s="15" t="str">
        <f t="shared" si="7"/>
        <v>コピーが上手くできていません。</v>
      </c>
    </row>
    <row r="173" spans="1:177" ht="24.95" customHeight="1">
      <c r="A173" s="252" t="s">
        <v>988</v>
      </c>
      <c r="B173" s="211" t="s">
        <v>24</v>
      </c>
      <c r="C173" s="211" t="s">
        <v>1017</v>
      </c>
      <c r="D173" s="235">
        <v>1</v>
      </c>
      <c r="E173" s="208" t="s">
        <v>1018</v>
      </c>
      <c r="F173" s="211" t="s">
        <v>1019</v>
      </c>
      <c r="G173" s="211" t="s">
        <v>1744</v>
      </c>
      <c r="H173" s="208" t="s">
        <v>1745</v>
      </c>
      <c r="I173" s="208" t="s">
        <v>795</v>
      </c>
      <c r="J173" s="211" t="s">
        <v>1746</v>
      </c>
      <c r="K173" s="213" t="s">
        <v>1031</v>
      </c>
      <c r="L173" s="214" t="s">
        <v>1747</v>
      </c>
      <c r="M173" s="211"/>
      <c r="N173" s="211"/>
      <c r="O173" s="211"/>
      <c r="P173" s="211"/>
      <c r="Q173" s="211"/>
      <c r="R173" s="240"/>
      <c r="S173" s="211"/>
      <c r="T173" s="211"/>
      <c r="U173" s="211"/>
      <c r="V173" s="211"/>
      <c r="W173" s="211"/>
      <c r="X173" s="240"/>
      <c r="Y173" s="211"/>
      <c r="Z173" s="211"/>
      <c r="AA173" s="211"/>
      <c r="AB173" s="211"/>
      <c r="AC173" s="211"/>
      <c r="AD173" s="240"/>
      <c r="AE173" s="211"/>
      <c r="AF173" s="211"/>
      <c r="AG173" s="211"/>
      <c r="AH173" s="211"/>
      <c r="AI173" s="211"/>
      <c r="AJ173" s="240"/>
      <c r="AK173" s="211" t="s">
        <v>1748</v>
      </c>
      <c r="AL173" s="216"/>
      <c r="AM173" s="218"/>
      <c r="AN173" s="219" t="s">
        <v>428</v>
      </c>
      <c r="AO173" s="222"/>
      <c r="AP173" s="222"/>
      <c r="AQ173" s="225"/>
      <c r="AR173" s="224"/>
      <c r="AS173" s="224"/>
      <c r="AT173" s="224"/>
      <c r="AU173" s="211"/>
      <c r="AW173" s="228" t="s">
        <v>527</v>
      </c>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30"/>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1"/>
      <c r="DO173" s="211"/>
      <c r="DP173" s="211"/>
      <c r="DQ173" s="211"/>
      <c r="DR173" s="211"/>
      <c r="DS173" s="211"/>
      <c r="DT173" s="211"/>
      <c r="DU173" s="211"/>
      <c r="DV173" s="211"/>
      <c r="DW173" s="211"/>
      <c r="DX173" s="211"/>
      <c r="DY173" s="211"/>
      <c r="DZ173" s="211"/>
      <c r="EA173" s="211"/>
      <c r="EB173" s="211"/>
      <c r="EC173" s="211"/>
      <c r="ED173" s="211"/>
      <c r="EE173" s="211"/>
      <c r="EF173" s="211"/>
      <c r="EG173" s="211"/>
      <c r="EH173" s="211"/>
      <c r="EI173" s="211"/>
      <c r="EJ173" s="211"/>
      <c r="EK173" s="211"/>
      <c r="EL173" s="211"/>
      <c r="EM173" s="211"/>
      <c r="EN173" s="211"/>
      <c r="EO173" s="211"/>
      <c r="EP173" s="211"/>
      <c r="EQ173" s="211"/>
      <c r="ER173" s="211"/>
      <c r="ES173" s="211"/>
      <c r="ET173" s="211"/>
      <c r="EU173" s="211"/>
      <c r="EV173" s="211"/>
      <c r="EW173" s="211"/>
      <c r="EX173" s="211"/>
      <c r="EY173" s="211"/>
      <c r="EZ173" s="211"/>
      <c r="FA173" s="211"/>
      <c r="FB173" s="211"/>
      <c r="FC173" s="211"/>
      <c r="FD173" s="211"/>
      <c r="FE173" s="211"/>
      <c r="FF173" s="211"/>
      <c r="FG173" s="211"/>
      <c r="FH173" s="211"/>
      <c r="FI173" s="211"/>
      <c r="FJ173" s="211"/>
      <c r="FK173" s="211"/>
      <c r="FL173" s="211"/>
      <c r="FM173" s="211"/>
      <c r="FN173" s="211"/>
      <c r="FO173" s="211"/>
      <c r="FP173" s="211"/>
      <c r="FQ173" s="211"/>
      <c r="FR173" s="211"/>
      <c r="FS173" s="100"/>
      <c r="FT173" s="15" t="str">
        <f t="shared" si="7"/>
        <v>コピーが上手くできていません。</v>
      </c>
    </row>
    <row r="174" spans="1:177" ht="24.95" customHeight="1">
      <c r="A174" s="253" t="s">
        <v>988</v>
      </c>
      <c r="B174" s="211" t="s">
        <v>1020</v>
      </c>
      <c r="C174" s="211" t="s">
        <v>1021</v>
      </c>
      <c r="D174" s="235">
        <v>1</v>
      </c>
      <c r="E174" s="208" t="s">
        <v>808</v>
      </c>
      <c r="F174" s="211" t="s">
        <v>1022</v>
      </c>
      <c r="G174" s="211" t="s">
        <v>1749</v>
      </c>
      <c r="H174" s="208">
        <v>2372201646</v>
      </c>
      <c r="I174" s="208" t="s">
        <v>1383</v>
      </c>
      <c r="J174" s="211" t="s">
        <v>1750</v>
      </c>
      <c r="K174" s="213" t="s">
        <v>1057</v>
      </c>
      <c r="L174" s="214">
        <v>38198</v>
      </c>
      <c r="M174" s="211"/>
      <c r="N174" s="211"/>
      <c r="O174" s="211"/>
      <c r="P174" s="211"/>
      <c r="Q174" s="211"/>
      <c r="R174" s="240"/>
      <c r="S174" s="211"/>
      <c r="T174" s="211"/>
      <c r="U174" s="211"/>
      <c r="V174" s="211"/>
      <c r="W174" s="211"/>
      <c r="X174" s="240"/>
      <c r="Y174" s="211"/>
      <c r="Z174" s="211"/>
      <c r="AA174" s="211"/>
      <c r="AB174" s="211"/>
      <c r="AC174" s="211"/>
      <c r="AD174" s="240"/>
      <c r="AE174" s="211"/>
      <c r="AF174" s="211"/>
      <c r="AG174" s="211"/>
      <c r="AH174" s="211"/>
      <c r="AI174" s="211"/>
      <c r="AJ174" s="240"/>
      <c r="AK174" s="211" t="s">
        <v>1751</v>
      </c>
      <c r="AL174" s="216"/>
      <c r="AM174" s="218"/>
      <c r="AN174" s="226" t="s">
        <v>428</v>
      </c>
      <c r="AO174" s="222"/>
      <c r="AP174" s="222"/>
      <c r="AQ174" s="225"/>
      <c r="AR174" s="224"/>
      <c r="AS174" s="224"/>
      <c r="AT174" s="224"/>
      <c r="AU174" s="211"/>
      <c r="AW174" s="228" t="s">
        <v>527</v>
      </c>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30"/>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1"/>
      <c r="DO174" s="211"/>
      <c r="DP174" s="211"/>
      <c r="DQ174" s="211"/>
      <c r="DR174" s="211"/>
      <c r="DS174" s="211"/>
      <c r="DT174" s="211"/>
      <c r="DU174" s="211"/>
      <c r="DV174" s="211"/>
      <c r="DW174" s="211"/>
      <c r="DX174" s="211"/>
      <c r="DY174" s="211"/>
      <c r="DZ174" s="211"/>
      <c r="EA174" s="211"/>
      <c r="EB174" s="211"/>
      <c r="EC174" s="211"/>
      <c r="ED174" s="211"/>
      <c r="EE174" s="211"/>
      <c r="EF174" s="211"/>
      <c r="EG174" s="211"/>
      <c r="EH174" s="211"/>
      <c r="EI174" s="211"/>
      <c r="EJ174" s="211"/>
      <c r="EK174" s="211"/>
      <c r="EL174" s="211"/>
      <c r="EM174" s="211"/>
      <c r="EN174" s="211"/>
      <c r="EO174" s="211"/>
      <c r="EP174" s="211"/>
      <c r="EQ174" s="211"/>
      <c r="ER174" s="211"/>
      <c r="ES174" s="211"/>
      <c r="ET174" s="211"/>
      <c r="EU174" s="211"/>
      <c r="EV174" s="211"/>
      <c r="EW174" s="211"/>
      <c r="EX174" s="211"/>
      <c r="EY174" s="211"/>
      <c r="EZ174" s="211"/>
      <c r="FA174" s="211"/>
      <c r="FB174" s="211"/>
      <c r="FC174" s="211"/>
      <c r="FD174" s="211"/>
      <c r="FE174" s="211"/>
      <c r="FF174" s="211"/>
      <c r="FG174" s="211"/>
      <c r="FH174" s="211"/>
      <c r="FI174" s="211"/>
      <c r="FJ174" s="211"/>
      <c r="FK174" s="211"/>
      <c r="FL174" s="211"/>
      <c r="FM174" s="211"/>
      <c r="FN174" s="211"/>
      <c r="FO174" s="211"/>
      <c r="FP174" s="211"/>
      <c r="FQ174" s="211"/>
      <c r="FR174" s="211"/>
      <c r="FS174" s="231"/>
      <c r="FT174" s="15" t="str">
        <f t="shared" si="7"/>
        <v>コピーが上手くできていません。</v>
      </c>
    </row>
    <row r="175" spans="1:177" ht="24.95" customHeight="1">
      <c r="A175" s="254" t="s">
        <v>971</v>
      </c>
      <c r="B175" s="13" t="s">
        <v>72</v>
      </c>
      <c r="C175" s="13" t="s">
        <v>972</v>
      </c>
      <c r="D175" s="236">
        <v>1</v>
      </c>
      <c r="E175" s="13" t="s">
        <v>973</v>
      </c>
      <c r="F175" s="13" t="s">
        <v>974</v>
      </c>
      <c r="G175" s="13" t="s">
        <v>1677</v>
      </c>
      <c r="H175" s="13">
        <v>2372201513</v>
      </c>
      <c r="I175" s="13" t="s">
        <v>973</v>
      </c>
      <c r="J175" s="13" t="s">
        <v>474</v>
      </c>
      <c r="K175" s="13" t="s">
        <v>1057</v>
      </c>
      <c r="L175" s="14">
        <v>38044</v>
      </c>
      <c r="M175" s="15"/>
      <c r="N175" s="15"/>
      <c r="O175" s="15"/>
      <c r="P175" s="15"/>
      <c r="Q175" s="15"/>
      <c r="R175" s="237"/>
      <c r="S175" s="15"/>
      <c r="T175" s="15"/>
      <c r="U175" s="15"/>
      <c r="V175" s="15"/>
      <c r="W175" s="15"/>
      <c r="X175" s="237"/>
      <c r="Y175" s="15"/>
      <c r="Z175" s="15"/>
      <c r="AA175" s="15"/>
      <c r="AB175" s="15"/>
      <c r="AC175" s="15"/>
      <c r="AD175" s="237"/>
      <c r="AE175" s="15"/>
      <c r="AF175" s="15"/>
      <c r="AG175" s="15"/>
      <c r="AH175" s="15"/>
      <c r="AI175" s="15"/>
      <c r="AJ175" s="237"/>
      <c r="AK175" s="15" t="s">
        <v>1678</v>
      </c>
      <c r="AM175" s="43"/>
      <c r="AN175" s="98" t="s">
        <v>428</v>
      </c>
      <c r="AO175" s="137"/>
      <c r="AP175" s="137"/>
      <c r="AQ175" s="137"/>
      <c r="AR175" s="137"/>
      <c r="AS175" s="98"/>
      <c r="AT175" s="98"/>
      <c r="AU175" s="134"/>
      <c r="AW175" s="136" t="s">
        <v>527</v>
      </c>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100"/>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101"/>
      <c r="FT175" s="15" t="str">
        <f t="shared" si="6"/>
        <v>コピーが上手くできていません。</v>
      </c>
      <c r="FU175" s="102"/>
    </row>
    <row r="176" spans="1:177" ht="24.95" customHeight="1">
      <c r="A176" s="254" t="s">
        <v>971</v>
      </c>
      <c r="B176" s="13" t="s">
        <v>59</v>
      </c>
      <c r="C176" s="13" t="s">
        <v>975</v>
      </c>
      <c r="D176" s="236">
        <v>1</v>
      </c>
      <c r="E176" s="13" t="s">
        <v>976</v>
      </c>
      <c r="F176" s="13" t="s">
        <v>977</v>
      </c>
      <c r="G176" s="13" t="s">
        <v>1679</v>
      </c>
      <c r="H176" s="13" t="s">
        <v>1680</v>
      </c>
      <c r="I176" s="13" t="s">
        <v>976</v>
      </c>
      <c r="J176" s="13" t="s">
        <v>1681</v>
      </c>
      <c r="K176" s="13" t="s">
        <v>1215</v>
      </c>
      <c r="L176" s="14" t="s">
        <v>1682</v>
      </c>
      <c r="M176" s="15"/>
      <c r="N176" s="15"/>
      <c r="O176" s="15"/>
      <c r="P176" s="15"/>
      <c r="Q176" s="15"/>
      <c r="R176" s="237"/>
      <c r="S176" s="15"/>
      <c r="T176" s="15"/>
      <c r="U176" s="15"/>
      <c r="V176" s="15"/>
      <c r="W176" s="15"/>
      <c r="X176" s="237"/>
      <c r="Y176" s="15"/>
      <c r="Z176" s="15"/>
      <c r="AA176" s="15"/>
      <c r="AB176" s="15"/>
      <c r="AC176" s="15"/>
      <c r="AD176" s="237"/>
      <c r="AE176" s="15"/>
      <c r="AF176" s="15"/>
      <c r="AG176" s="15"/>
      <c r="AH176" s="15"/>
      <c r="AI176" s="15"/>
      <c r="AJ176" s="237"/>
      <c r="AK176" s="15" t="s">
        <v>1683</v>
      </c>
      <c r="AM176" s="43"/>
      <c r="AN176" s="98" t="s">
        <v>428</v>
      </c>
      <c r="AO176" s="137"/>
      <c r="AP176" s="137"/>
      <c r="AQ176" s="138"/>
      <c r="AR176" s="138"/>
      <c r="AS176" s="98"/>
      <c r="AT176" s="98"/>
      <c r="AU176" s="134"/>
      <c r="AW176" s="136" t="s">
        <v>527</v>
      </c>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100"/>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101"/>
      <c r="FT176" s="15" t="str">
        <f t="shared" si="6"/>
        <v>コピーが上手くできていません。</v>
      </c>
      <c r="FU176" s="102"/>
    </row>
    <row r="177" spans="1:177" ht="27" customHeight="1">
      <c r="A177" s="254" t="s">
        <v>971</v>
      </c>
      <c r="B177" s="13" t="s">
        <v>480</v>
      </c>
      <c r="C177" s="13" t="s">
        <v>978</v>
      </c>
      <c r="D177" s="236">
        <v>1</v>
      </c>
      <c r="E177" s="13" t="s">
        <v>979</v>
      </c>
      <c r="F177" s="13" t="s">
        <v>980</v>
      </c>
      <c r="G177" s="13" t="s">
        <v>1684</v>
      </c>
      <c r="H177" s="13">
        <v>2372201992</v>
      </c>
      <c r="I177" s="13" t="s">
        <v>979</v>
      </c>
      <c r="J177" s="13" t="s">
        <v>980</v>
      </c>
      <c r="K177" s="13" t="s">
        <v>1057</v>
      </c>
      <c r="L177" s="14">
        <v>38565</v>
      </c>
      <c r="M177" s="15"/>
      <c r="N177" s="15"/>
      <c r="O177" s="15"/>
      <c r="P177" s="15"/>
      <c r="Q177" s="15"/>
      <c r="R177" s="237"/>
      <c r="S177" s="15"/>
      <c r="T177" s="15"/>
      <c r="U177" s="15"/>
      <c r="V177" s="15"/>
      <c r="W177" s="15"/>
      <c r="X177" s="237"/>
      <c r="Y177" s="15"/>
      <c r="Z177" s="15"/>
      <c r="AA177" s="15"/>
      <c r="AB177" s="15"/>
      <c r="AC177" s="15"/>
      <c r="AD177" s="237"/>
      <c r="AE177" s="15"/>
      <c r="AF177" s="15"/>
      <c r="AG177" s="15"/>
      <c r="AH177" s="15"/>
      <c r="AI177" s="15"/>
      <c r="AJ177" s="237"/>
      <c r="AK177" s="15" t="s">
        <v>1685</v>
      </c>
      <c r="AM177" s="43"/>
      <c r="AN177" s="98" t="s">
        <v>428</v>
      </c>
      <c r="AO177" s="137"/>
      <c r="AP177" s="137"/>
      <c r="AQ177" s="137"/>
      <c r="AR177" s="137"/>
      <c r="AS177" s="98"/>
      <c r="AT177" s="98"/>
      <c r="AU177" s="134"/>
      <c r="AW177" s="136" t="s">
        <v>527</v>
      </c>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100"/>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101"/>
      <c r="FT177" s="15" t="str">
        <f t="shared" si="6"/>
        <v>コピーが上手くできていません。</v>
      </c>
      <c r="FU177" s="102"/>
    </row>
    <row r="178" spans="1:177" ht="24.95" customHeight="1">
      <c r="A178" s="254" t="s">
        <v>971</v>
      </c>
      <c r="B178" s="13" t="s">
        <v>69</v>
      </c>
      <c r="C178" s="13" t="s">
        <v>981</v>
      </c>
      <c r="D178" s="236">
        <v>1</v>
      </c>
      <c r="E178" s="13" t="s">
        <v>982</v>
      </c>
      <c r="F178" s="13" t="s">
        <v>983</v>
      </c>
      <c r="G178" s="13" t="s">
        <v>1686</v>
      </c>
      <c r="H178" s="13">
        <v>2372201562</v>
      </c>
      <c r="I178" s="13" t="s">
        <v>1070</v>
      </c>
      <c r="J178" s="13" t="s">
        <v>1687</v>
      </c>
      <c r="K178" s="13" t="s">
        <v>1060</v>
      </c>
      <c r="L178" s="14">
        <v>38107</v>
      </c>
      <c r="M178" s="15"/>
      <c r="N178" s="15"/>
      <c r="O178" s="15"/>
      <c r="P178" s="15"/>
      <c r="Q178" s="15"/>
      <c r="R178" s="237"/>
      <c r="S178" s="15"/>
      <c r="T178" s="15"/>
      <c r="U178" s="15"/>
      <c r="V178" s="15"/>
      <c r="W178" s="15"/>
      <c r="X178" s="237"/>
      <c r="Y178" s="15"/>
      <c r="Z178" s="15"/>
      <c r="AA178" s="15"/>
      <c r="AB178" s="15"/>
      <c r="AC178" s="15"/>
      <c r="AD178" s="237"/>
      <c r="AE178" s="15"/>
      <c r="AF178" s="15"/>
      <c r="AG178" s="15"/>
      <c r="AH178" s="15"/>
      <c r="AI178" s="15"/>
      <c r="AJ178" s="237"/>
      <c r="AK178" s="15" t="s">
        <v>1688</v>
      </c>
      <c r="AM178" s="43"/>
      <c r="AN178" s="98" t="s">
        <v>428</v>
      </c>
      <c r="AO178" s="137"/>
      <c r="AP178" s="137"/>
      <c r="AQ178" s="137"/>
      <c r="AR178" s="137"/>
      <c r="AS178" s="98"/>
      <c r="AT178" s="98"/>
      <c r="AU178" s="134"/>
      <c r="AW178" s="136" t="s">
        <v>527</v>
      </c>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100"/>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101"/>
      <c r="FT178" s="15" t="str">
        <f t="shared" si="6"/>
        <v>コピーが上手くできていません。</v>
      </c>
      <c r="FU178" s="102"/>
    </row>
    <row r="179" spans="1:177" ht="24.95" customHeight="1">
      <c r="A179" s="254" t="s">
        <v>971</v>
      </c>
      <c r="B179" s="13" t="s">
        <v>71</v>
      </c>
      <c r="C179" s="13" t="s">
        <v>984</v>
      </c>
      <c r="D179" s="236">
        <v>1</v>
      </c>
      <c r="E179" s="13" t="s">
        <v>895</v>
      </c>
      <c r="F179" s="13" t="s">
        <v>985</v>
      </c>
      <c r="G179" s="13" t="s">
        <v>1689</v>
      </c>
      <c r="H179" s="13">
        <v>2372201471</v>
      </c>
      <c r="I179" s="13" t="s">
        <v>895</v>
      </c>
      <c r="J179" s="13" t="s">
        <v>985</v>
      </c>
      <c r="K179" s="13" t="s">
        <v>1057</v>
      </c>
      <c r="L179" s="14">
        <v>37981</v>
      </c>
      <c r="M179" s="13"/>
      <c r="N179" s="13"/>
      <c r="O179" s="13"/>
      <c r="P179" s="13"/>
      <c r="Q179" s="13"/>
      <c r="R179" s="238"/>
      <c r="S179" s="15"/>
      <c r="T179" s="15"/>
      <c r="U179" s="15"/>
      <c r="V179" s="15"/>
      <c r="W179" s="15"/>
      <c r="X179" s="237"/>
      <c r="Y179" s="15"/>
      <c r="Z179" s="15"/>
      <c r="AA179" s="15"/>
      <c r="AB179" s="15"/>
      <c r="AC179" s="15"/>
      <c r="AD179" s="237"/>
      <c r="AE179" s="15"/>
      <c r="AF179" s="15"/>
      <c r="AG179" s="15"/>
      <c r="AH179" s="15"/>
      <c r="AI179" s="15"/>
      <c r="AJ179" s="237"/>
      <c r="AK179" s="15" t="s">
        <v>1690</v>
      </c>
      <c r="AM179" s="43"/>
      <c r="AN179" s="98" t="s">
        <v>428</v>
      </c>
      <c r="AO179" s="137"/>
      <c r="AP179" s="137"/>
      <c r="AQ179" s="138"/>
      <c r="AR179" s="138"/>
      <c r="AS179" s="98"/>
      <c r="AT179" s="98"/>
      <c r="AU179" s="134"/>
      <c r="AW179" s="136" t="s">
        <v>527</v>
      </c>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100"/>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101"/>
      <c r="FT179" s="15" t="str">
        <f t="shared" si="6"/>
        <v>コピーが上手くできていません。</v>
      </c>
      <c r="FU179" s="102"/>
    </row>
    <row r="180" spans="1:177" ht="24.95" customHeight="1">
      <c r="A180" s="254" t="s">
        <v>971</v>
      </c>
      <c r="B180" s="13" t="s">
        <v>504</v>
      </c>
      <c r="C180" s="13" t="s">
        <v>986</v>
      </c>
      <c r="D180" s="236">
        <v>1</v>
      </c>
      <c r="E180" s="13" t="s">
        <v>711</v>
      </c>
      <c r="F180" s="13" t="s">
        <v>987</v>
      </c>
      <c r="G180" s="13" t="s">
        <v>1691</v>
      </c>
      <c r="H180" s="13">
        <v>2372202933</v>
      </c>
      <c r="I180" s="13" t="s">
        <v>711</v>
      </c>
      <c r="J180" s="17" t="s">
        <v>987</v>
      </c>
      <c r="K180" s="13" t="s">
        <v>1057</v>
      </c>
      <c r="L180" s="14">
        <v>40087</v>
      </c>
      <c r="M180" s="15"/>
      <c r="N180" s="15"/>
      <c r="O180" s="15"/>
      <c r="P180" s="15"/>
      <c r="Q180" s="15"/>
      <c r="R180" s="237"/>
      <c r="S180" s="15"/>
      <c r="T180" s="15"/>
      <c r="U180" s="15"/>
      <c r="V180" s="15"/>
      <c r="W180" s="15"/>
      <c r="X180" s="237"/>
      <c r="Y180" s="15"/>
      <c r="Z180" s="15"/>
      <c r="AA180" s="15"/>
      <c r="AB180" s="15"/>
      <c r="AC180" s="15"/>
      <c r="AD180" s="237"/>
      <c r="AE180" s="15"/>
      <c r="AF180" s="15"/>
      <c r="AG180" s="15"/>
      <c r="AH180" s="15"/>
      <c r="AI180" s="15"/>
      <c r="AJ180" s="237"/>
      <c r="AK180" s="15" t="s">
        <v>1692</v>
      </c>
      <c r="AM180" s="43"/>
      <c r="AN180" s="98" t="s">
        <v>428</v>
      </c>
      <c r="AO180" s="137"/>
      <c r="AP180" s="137"/>
      <c r="AQ180" s="138"/>
      <c r="AR180" s="138"/>
      <c r="AS180" s="98"/>
      <c r="AT180" s="98"/>
      <c r="AU180" s="134"/>
      <c r="AW180" s="136" t="s">
        <v>527</v>
      </c>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100"/>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101"/>
      <c r="FT180" s="15" t="str">
        <f t="shared" si="6"/>
        <v>コピーが上手くできていません。</v>
      </c>
      <c r="FU180" s="102"/>
    </row>
    <row r="181" spans="1:177" ht="24.95" customHeight="1">
      <c r="AM181" s="234"/>
      <c r="AN181" s="200"/>
      <c r="AO181" s="200"/>
      <c r="AP181" s="203"/>
      <c r="AQ181" s="202"/>
      <c r="AR181" s="201"/>
      <c r="AS181" s="201"/>
      <c r="AT181" s="204"/>
      <c r="AW181" s="227"/>
      <c r="CS181" s="227"/>
    </row>
    <row r="182" spans="1:177" ht="24.95" customHeight="1">
      <c r="AM182" s="143" t="s">
        <v>529</v>
      </c>
      <c r="AN182" s="144"/>
      <c r="AO182" s="144"/>
      <c r="AP182" s="145"/>
      <c r="AQ182" s="152" t="s">
        <v>530</v>
      </c>
      <c r="AR182" s="153"/>
      <c r="AS182" s="153"/>
      <c r="AT182" s="154"/>
    </row>
    <row r="183" spans="1:177" ht="24.95" customHeight="1">
      <c r="AM183" s="146" t="s">
        <v>419</v>
      </c>
      <c r="AN183" s="147"/>
      <c r="AO183" s="147"/>
      <c r="AP183" s="148"/>
      <c r="AQ183" s="155" t="s">
        <v>429</v>
      </c>
      <c r="AR183" s="156"/>
      <c r="AS183" s="156"/>
      <c r="AT183" s="157"/>
    </row>
    <row r="184" spans="1:177" ht="24.95" customHeight="1">
      <c r="AM184" s="146" t="s">
        <v>420</v>
      </c>
      <c r="AN184" s="147"/>
      <c r="AO184" s="147"/>
      <c r="AP184" s="148"/>
      <c r="AQ184" s="155" t="s">
        <v>454</v>
      </c>
      <c r="AR184" s="156"/>
      <c r="AS184" s="156"/>
      <c r="AT184" s="157"/>
    </row>
    <row r="185" spans="1:177" ht="24.95" customHeight="1">
      <c r="AM185" s="146" t="s">
        <v>421</v>
      </c>
      <c r="AN185" s="147"/>
      <c r="AO185" s="147"/>
      <c r="AP185" s="148"/>
      <c r="AQ185" s="155" t="s">
        <v>455</v>
      </c>
      <c r="AR185" s="156"/>
      <c r="AS185" s="156"/>
      <c r="AT185" s="157"/>
    </row>
    <row r="186" spans="1:177" ht="24.95" customHeight="1">
      <c r="AM186" s="149" t="s">
        <v>423</v>
      </c>
      <c r="AN186" s="150"/>
      <c r="AO186" s="150"/>
      <c r="AP186" s="151"/>
      <c r="AQ186" s="158" t="s">
        <v>456</v>
      </c>
      <c r="AR186" s="159"/>
      <c r="AS186" s="159"/>
      <c r="AT186" s="160"/>
    </row>
    <row r="187" spans="1:177" ht="24.95" customHeight="1">
      <c r="AM187" s="135"/>
      <c r="AQ187" s="168" t="s">
        <v>531</v>
      </c>
      <c r="AR187" s="169"/>
      <c r="AS187" s="169"/>
      <c r="AT187" s="170"/>
    </row>
    <row r="188" spans="1:177" ht="24.95" customHeight="1">
      <c r="AM188" s="135"/>
      <c r="AQ188" s="171" t="s">
        <v>457</v>
      </c>
      <c r="AR188" s="172"/>
      <c r="AS188" s="172"/>
      <c r="AT188" s="173"/>
    </row>
    <row r="189" spans="1:177" ht="24.95" customHeight="1">
      <c r="AM189" s="135"/>
      <c r="AQ189" s="171" t="s">
        <v>523</v>
      </c>
      <c r="AR189" s="172"/>
      <c r="AS189" s="172"/>
      <c r="AT189" s="173"/>
    </row>
    <row r="190" spans="1:177" ht="24.95" customHeight="1">
      <c r="AM190" s="135"/>
      <c r="AQ190" s="171" t="s">
        <v>524</v>
      </c>
      <c r="AR190" s="172"/>
      <c r="AS190" s="172"/>
      <c r="AT190" s="173"/>
    </row>
    <row r="191" spans="1:177" ht="24.95" customHeight="1">
      <c r="AM191" s="135"/>
      <c r="AQ191" s="174" t="s">
        <v>525</v>
      </c>
      <c r="AR191" s="175"/>
      <c r="AS191" s="175"/>
      <c r="AT191" s="176"/>
    </row>
  </sheetData>
  <sheetProtection formatCells="0" formatColumns="0" formatRows="0" insertColumns="0" insertRows="0" autoFilter="0"/>
  <autoFilter ref="A6:FT180"/>
  <customSheetViews>
    <customSheetView guid="{C2780F30-53AC-48EC-A149-3ECB416482D7}" showAutoFilter="1" hiddenColumns="1">
      <pane xSplit="2" ySplit="4" topLeftCell="AU32" activePane="bottomRight" state="frozen"/>
      <selection pane="bottomRight" activeCell="AT3" sqref="AT3"/>
      <pageMargins left="0.78740157480314965" right="0.78740157480314965" top="0.78740157480314965" bottom="0.59055118110236227" header="0.39370078740157483" footer="0.39370078740157483"/>
      <printOptions horizontalCentered="1"/>
      <pageSetup paperSize="9" scale="80" orientation="landscape" r:id="rId1"/>
      <headerFooter alignWithMargins="0"/>
      <autoFilter ref="A5:FT171"/>
    </customSheetView>
    <customSheetView guid="{A526057D-26AA-4465-A8DA-A3DA252FDBB8}" showAutoFilter="1" hiddenColumns="1">
      <pane xSplit="2" ySplit="4" topLeftCell="AK56" activePane="bottomRight" state="frozen"/>
      <selection pane="bottomRight" activeCell="AQ62" sqref="AQ62"/>
      <pageMargins left="0.78740157480314965" right="0.78740157480314965" top="0.78740157480314965" bottom="0.59055118110236227" header="0.39370078740157483" footer="0.39370078740157483"/>
      <printOptions horizontalCentered="1"/>
      <pageSetup paperSize="9" scale="80" orientation="landscape" r:id="rId2"/>
      <headerFooter alignWithMargins="0"/>
      <autoFilter ref="A5:FT171"/>
    </customSheetView>
    <customSheetView guid="{66848195-5DA8-44A4-B951-4C26B1C2E40C}" showAutoFilter="1" hiddenColumns="1">
      <pane xSplit="2" ySplit="4" topLeftCell="AN104" activePane="bottomRight" state="frozen"/>
      <selection pane="bottomRight" activeCell="AR107" sqref="AR107"/>
      <pageMargins left="0.78740157480314965" right="0.78740157480314965" top="0.78740157480314965" bottom="0.59055118110236227" header="0.39370078740157483" footer="0.39370078740157483"/>
      <printOptions horizontalCentered="1"/>
      <pageSetup paperSize="9" scale="80" orientation="landscape" r:id="rId3"/>
      <headerFooter alignWithMargins="0"/>
      <autoFilter ref="A5:FT171"/>
    </customSheetView>
    <customSheetView guid="{B329BEA8-8A56-4454-B01E-E42DACA2E752}" showAutoFilter="1" hiddenColumns="1">
      <pane xSplit="2" ySplit="4" topLeftCell="AK151" activePane="bottomRight" state="frozen"/>
      <selection pane="bottomRight" activeCell="AS155" sqref="AS155"/>
      <pageMargins left="0.78740157480314965" right="0.78740157480314965" top="0.78740157480314965" bottom="0.59055118110236227" header="0.39370078740157483" footer="0.39370078740157483"/>
      <printOptions horizontalCentered="1"/>
      <pageSetup paperSize="9" scale="80" orientation="landscape" r:id="rId4"/>
      <headerFooter alignWithMargins="0"/>
      <autoFilter ref="A5:FT5"/>
    </customSheetView>
    <customSheetView guid="{1D3118FF-D3AE-48E8-A245-D5ABFC93C0FB}" showAutoFilter="1" hiddenRows="1" hiddenColumns="1">
      <pane xSplit="2" ySplit="5" topLeftCell="AN72" activePane="bottomRight" state="frozen"/>
      <selection pane="bottomRight" activeCell="AQ76" sqref="AQ76"/>
      <pageMargins left="0.78740157480314965" right="0.78740157480314965" top="0.78740157480314965" bottom="0.59055118110236227" header="0.39370078740157483" footer="0.39370078740157483"/>
      <printOptions horizontalCentered="1"/>
      <pageSetup paperSize="9" scale="80" orientation="landscape" r:id="rId5"/>
      <headerFooter alignWithMargins="0"/>
      <autoFilter ref="A6:FT171"/>
    </customSheetView>
    <customSheetView guid="{E3A65FB3-9AEA-490F-AC3D-267E47F987D6}" showAutoFilter="1" hiddenRows="1" hiddenColumns="1">
      <pane xSplit="2" ySplit="5" topLeftCell="AL93" activePane="bottomRight" state="frozen"/>
      <selection pane="bottomRight" activeCell="AR96" sqref="AR96"/>
      <pageMargins left="0.78740157480314965" right="0.78740157480314965" top="0.78740157480314965" bottom="0.59055118110236227" header="0.39370078740157483" footer="0.39370078740157483"/>
      <printOptions horizontalCentered="1"/>
      <pageSetup paperSize="9" scale="80" orientation="landscape" r:id="rId6"/>
      <headerFooter alignWithMargins="0"/>
      <autoFilter ref="A6:FT174"/>
    </customSheetView>
    <customSheetView guid="{FFBCD6AB-D638-4FE6-A399-AB5518562CCE}" showAutoFilter="1" hiddenRows="1" hiddenColumns="1">
      <pane xSplit="2" ySplit="5" topLeftCell="AL6" activePane="bottomRight" state="frozen"/>
      <selection pane="bottomRight" activeCell="AN7" sqref="AN7"/>
      <pageMargins left="0.78740157480314965" right="0.78740157480314965" top="0.78740157480314965" bottom="0.59055118110236227" header="0.39370078740157483" footer="0.39370078740157483"/>
      <printOptions horizontalCentered="1"/>
      <pageSetup paperSize="9" scale="80" orientation="landscape" r:id="rId7"/>
      <headerFooter alignWithMargins="0"/>
      <autoFilter ref="A6:FT174"/>
    </customSheetView>
  </customSheetViews>
  <mergeCells count="7">
    <mergeCell ref="AK2:AK5"/>
    <mergeCell ref="A2:F5"/>
    <mergeCell ref="G2:L5"/>
    <mergeCell ref="M2:R5"/>
    <mergeCell ref="S2:X5"/>
    <mergeCell ref="Y2:AD5"/>
    <mergeCell ref="AE2:AJ5"/>
  </mergeCells>
  <phoneticPr fontId="1"/>
  <conditionalFormatting sqref="P6">
    <cfRule type="duplicateValues" dxfId="42" priority="66"/>
  </conditionalFormatting>
  <conditionalFormatting sqref="V6">
    <cfRule type="duplicateValues" dxfId="41" priority="65"/>
  </conditionalFormatting>
  <conditionalFormatting sqref="AB6">
    <cfRule type="duplicateValues" dxfId="40" priority="64"/>
  </conditionalFormatting>
  <conditionalFormatting sqref="AH6">
    <cfRule type="duplicateValues" dxfId="39" priority="63"/>
  </conditionalFormatting>
  <conditionalFormatting sqref="P179 P25 P150 AB146 V146 P146 V144 P143:P144 AB138 V138 P138 AH134 AB134 V134 P134:P135 V112:V113 P112:P115 P102 AB96 V96 P96 P87 P80 P70 AH64 AB64 V64 P64 P51 P47 V37 P37 P28:P30 V21 P21 P17:P19 P12 P10 V14 P14 J42:J43 J45:J52 J88:J111 J75:J80 J113:J120 J17:J25 J142:J155 J129:J140 J123:J127 J82:J84 J27:J40 J54:J60 J86 J62:J73 J6:J15 J157:J1048576">
    <cfRule type="duplicateValues" dxfId="38" priority="995"/>
  </conditionalFormatting>
  <conditionalFormatting sqref="FT86:FT121 FT62:FT84 FT54:FT60 FT7:FT52 FT123:FT180">
    <cfRule type="cellIs" dxfId="37" priority="60" operator="equal">
      <formula>"貼り付ける法人が間違っています。"</formula>
    </cfRule>
    <cfRule type="cellIs" dxfId="36" priority="61" operator="equal">
      <formula>"コピーが上手くできていません。"</formula>
    </cfRule>
  </conditionalFormatting>
  <conditionalFormatting sqref="J41">
    <cfRule type="duplicateValues" dxfId="35" priority="54"/>
  </conditionalFormatting>
  <conditionalFormatting sqref="B41">
    <cfRule type="duplicateValues" dxfId="34" priority="55"/>
  </conditionalFormatting>
  <conditionalFormatting sqref="V87">
    <cfRule type="duplicateValues" dxfId="33" priority="51"/>
  </conditionalFormatting>
  <conditionalFormatting sqref="J112">
    <cfRule type="duplicateValues" dxfId="32" priority="50"/>
  </conditionalFormatting>
  <conditionalFormatting sqref="J44">
    <cfRule type="duplicateValues" dxfId="31" priority="48"/>
  </conditionalFormatting>
  <conditionalFormatting sqref="B44">
    <cfRule type="duplicateValues" dxfId="30" priority="49"/>
  </conditionalFormatting>
  <conditionalFormatting sqref="J87">
    <cfRule type="duplicateValues" dxfId="29" priority="45"/>
  </conditionalFormatting>
  <conditionalFormatting sqref="J74">
    <cfRule type="duplicateValues" dxfId="28" priority="43"/>
  </conditionalFormatting>
  <conditionalFormatting sqref="B74">
    <cfRule type="duplicateValues" dxfId="27" priority="44"/>
  </conditionalFormatting>
  <conditionalFormatting sqref="J156">
    <cfRule type="duplicateValues" dxfId="26" priority="39"/>
  </conditionalFormatting>
  <conditionalFormatting sqref="B156">
    <cfRule type="duplicateValues" dxfId="25" priority="40"/>
  </conditionalFormatting>
  <conditionalFormatting sqref="J141">
    <cfRule type="duplicateValues" dxfId="24" priority="35"/>
  </conditionalFormatting>
  <conditionalFormatting sqref="B141">
    <cfRule type="duplicateValues" dxfId="23" priority="36"/>
  </conditionalFormatting>
  <conditionalFormatting sqref="J128">
    <cfRule type="duplicateValues" dxfId="22" priority="31"/>
  </conditionalFormatting>
  <conditionalFormatting sqref="B128">
    <cfRule type="duplicateValues" dxfId="21" priority="32"/>
  </conditionalFormatting>
  <conditionalFormatting sqref="J121">
    <cfRule type="duplicateValues" dxfId="20" priority="27"/>
  </conditionalFormatting>
  <conditionalFormatting sqref="B121">
    <cfRule type="duplicateValues" dxfId="19" priority="28"/>
  </conditionalFormatting>
  <conditionalFormatting sqref="J81">
    <cfRule type="duplicateValues" dxfId="18" priority="23"/>
  </conditionalFormatting>
  <conditionalFormatting sqref="B81">
    <cfRule type="duplicateValues" dxfId="17" priority="24"/>
  </conditionalFormatting>
  <conditionalFormatting sqref="B42:B43 B45:B52 B75:B80 B142:B155 B129:B140 B123:B127 B82:B84 B7:B25 B27:B40 B54:B60 B86:B120 B62:B73 B175:B180 B157:B168">
    <cfRule type="duplicateValues" dxfId="16" priority="2183"/>
  </conditionalFormatting>
  <conditionalFormatting sqref="B26">
    <cfRule type="duplicateValues" dxfId="15" priority="20"/>
  </conditionalFormatting>
  <conditionalFormatting sqref="J122">
    <cfRule type="duplicateValues" dxfId="14" priority="15"/>
  </conditionalFormatting>
  <conditionalFormatting sqref="FT122">
    <cfRule type="cellIs" dxfId="13" priority="13" operator="equal">
      <formula>"貼り付ける法人が間違っています。"</formula>
    </cfRule>
    <cfRule type="cellIs" dxfId="12" priority="14" operator="equal">
      <formula>"コピーが上手くできていません。"</formula>
    </cfRule>
  </conditionalFormatting>
  <conditionalFormatting sqref="B122">
    <cfRule type="duplicateValues" dxfId="11" priority="16"/>
  </conditionalFormatting>
  <conditionalFormatting sqref="FT53">
    <cfRule type="cellIs" dxfId="10" priority="9" operator="equal">
      <formula>"貼り付ける法人が間違っています。"</formula>
    </cfRule>
    <cfRule type="cellIs" dxfId="9" priority="10" operator="equal">
      <formula>"コピーが上手くできていません。"</formula>
    </cfRule>
  </conditionalFormatting>
  <conditionalFormatting sqref="B53">
    <cfRule type="duplicateValues" dxfId="8" priority="12"/>
  </conditionalFormatting>
  <conditionalFormatting sqref="J85">
    <cfRule type="duplicateValues" dxfId="7" priority="7"/>
  </conditionalFormatting>
  <conditionalFormatting sqref="FT85">
    <cfRule type="cellIs" dxfId="6" priority="5" operator="equal">
      <formula>"貼り付ける法人が間違っています。"</formula>
    </cfRule>
    <cfRule type="cellIs" dxfId="5" priority="6" operator="equal">
      <formula>"コピーが上手くできていません。"</formula>
    </cfRule>
  </conditionalFormatting>
  <conditionalFormatting sqref="B85">
    <cfRule type="duplicateValues" dxfId="4" priority="8"/>
  </conditionalFormatting>
  <conditionalFormatting sqref="J61">
    <cfRule type="duplicateValues" dxfId="3" priority="3"/>
  </conditionalFormatting>
  <conditionalFormatting sqref="FT61">
    <cfRule type="cellIs" dxfId="2" priority="1" operator="equal">
      <formula>"貼り付ける法人が間違っています。"</formula>
    </cfRule>
    <cfRule type="cellIs" dxfId="1" priority="2" operator="equal">
      <formula>"コピーが上手くできていません。"</formula>
    </cfRule>
  </conditionalFormatting>
  <conditionalFormatting sqref="B61">
    <cfRule type="duplicateValues" dxfId="0" priority="4"/>
  </conditionalFormatting>
  <dataValidations xWindow="441" yWindow="596" count="8">
    <dataValidation allowBlank="1" showInputMessage="1" showErrorMessage="1" prompt="交付決定通知書の差し込みに使用" sqref="AS6:AT6"/>
    <dataValidation allowBlank="1" showInputMessage="1" showErrorMessage="1" prompt="債権債務者管理データをコピーした際、当該セルに『法人名』が表示されていればOKです。" sqref="FS7:FS180"/>
    <dataValidation allowBlank="1" showInputMessage="1" showErrorMessage="1" prompt="債権債務者管理データをコピーする際には、左列の法人名をよく確認した上でこのセルに『貼り付け』をしてください。_x000a_債権債務者管理データをコピーした際、当該セルに『法人名』が表示されていればOKです。" sqref="AW7:AW180"/>
    <dataValidation allowBlank="1" showInputMessage="1" showErrorMessage="1" prompt="日付を入力し、自分の色でセルを色付けしてください。" sqref="AO7:AR168 AO175:AR180"/>
    <dataValidation allowBlank="1" showInputMessage="1" showErrorMessage="1" prompt="処理区分における特記事項などを記載してください。_x000a__x000a_【記載例】_x000a_・不達通知が来ていたため、不受理（11/22　伊藤）_x000a_・エラーメッセージが表示されている申請書が提出されたため、返却中（11/23　伊藤）" sqref="AU7:AU168 AU175:AU180"/>
    <dataValidation type="whole" allowBlank="1" showInputMessage="1" showErrorMessage="1" prompt="申請書の申請月を数字のみ入力してください。" sqref="AS7:AS168 AS175:AS180">
      <formula1>1</formula1>
      <formula2>12</formula2>
    </dataValidation>
    <dataValidation type="whole" allowBlank="1" showInputMessage="1" showErrorMessage="1" prompt="申請書の申請日を数字のみ入力してください。" sqref="AT7:AT168 AT175:AT180">
      <formula1>1</formula1>
      <formula2>31</formula2>
    </dataValidation>
    <dataValidation type="list" allowBlank="1" showInputMessage="1" showErrorMessage="1" prompt="『不受理＆新規申請待ち』を選択する場合は、当該セル右側以降のデータ（備考以外）は削除してください。（『未提出』と同じ状況に戻すイメージ）" sqref="AN7:AN180">
      <formula1>"未提出,処理中,不受理＆新規申請待ち,返却中,完了,申請不可"</formula1>
    </dataValidation>
  </dataValidations>
  <printOptions horizontalCentered="1"/>
  <pageMargins left="0.78740157480314965" right="0.78740157480314965" top="0.78740157480314965" bottom="0.59055118110236227" header="0.39370078740157483" footer="0.39370078740157483"/>
  <pageSetup paperSize="9" scale="80"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246"/>
  <sheetViews>
    <sheetView showGridLines="0" view="pageBreakPreview" zoomScale="106" zoomScaleNormal="100" zoomScaleSheetLayoutView="106" workbookViewId="0">
      <selection activeCell="D64" sqref="D64"/>
    </sheetView>
  </sheetViews>
  <sheetFormatPr defaultColWidth="1.25" defaultRowHeight="7.5" customHeight="1"/>
  <cols>
    <col min="1" max="16384" width="1.25" style="103"/>
  </cols>
  <sheetData>
    <row r="1" spans="2:74" s="107" customFormat="1" ht="7.5" customHeight="1"/>
    <row r="2" spans="2:74" ht="7.5" customHeight="1">
      <c r="BS2" s="104"/>
      <c r="BT2" s="104"/>
    </row>
    <row r="3" spans="2:74" ht="7.5" customHeight="1">
      <c r="B3" s="418" t="s">
        <v>414</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20"/>
    </row>
    <row r="4" spans="2:74" ht="7.5" customHeight="1">
      <c r="B4" s="421"/>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3"/>
    </row>
    <row r="5" spans="2:74" ht="7.5" customHeight="1">
      <c r="B5" s="400">
        <v>1</v>
      </c>
      <c r="C5" s="401"/>
      <c r="D5" s="406" t="s">
        <v>282</v>
      </c>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7"/>
      <c r="BS5" s="444"/>
      <c r="BT5" s="444"/>
    </row>
    <row r="6" spans="2:74" ht="7.5" customHeight="1">
      <c r="B6" s="400"/>
      <c r="C6" s="401"/>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7"/>
      <c r="BS6" s="445"/>
      <c r="BT6" s="445"/>
      <c r="BU6" s="106"/>
    </row>
    <row r="7" spans="2:74" ht="7.5" customHeight="1">
      <c r="B7" s="400">
        <v>2</v>
      </c>
      <c r="C7" s="401"/>
      <c r="D7" s="440" t="s">
        <v>307</v>
      </c>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1"/>
      <c r="BS7" s="104"/>
      <c r="BT7" s="104"/>
      <c r="BU7" s="108"/>
    </row>
    <row r="8" spans="2:74" ht="7.5" customHeight="1">
      <c r="B8" s="400"/>
      <c r="C8" s="401"/>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1"/>
      <c r="BS8" s="104"/>
      <c r="BT8" s="104"/>
      <c r="BU8" s="108"/>
    </row>
    <row r="9" spans="2:74" ht="7.5" customHeight="1">
      <c r="B9" s="116"/>
      <c r="C9" s="104"/>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1"/>
      <c r="BS9" s="104"/>
      <c r="BT9" s="104"/>
      <c r="BU9" s="108"/>
    </row>
    <row r="10" spans="2:74" ht="7.5" customHeight="1">
      <c r="B10" s="117"/>
      <c r="C10" s="118"/>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3"/>
      <c r="BS10" s="104"/>
      <c r="BT10" s="104"/>
      <c r="BU10" s="108"/>
    </row>
    <row r="11" spans="2:74" ht="7.5" customHeight="1">
      <c r="E11" s="109"/>
      <c r="F11" s="104"/>
      <c r="G11" s="104"/>
      <c r="H11" s="104"/>
      <c r="I11" s="104"/>
      <c r="J11" s="104"/>
      <c r="K11" s="435" t="s">
        <v>283</v>
      </c>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7"/>
      <c r="BS11" s="104"/>
      <c r="BT11" s="104"/>
      <c r="BU11" s="430"/>
      <c r="BV11" s="431"/>
    </row>
    <row r="12" spans="2:74" ht="7.5" customHeight="1">
      <c r="E12" s="109"/>
      <c r="F12" s="104"/>
      <c r="G12" s="104"/>
      <c r="H12" s="104"/>
      <c r="I12" s="104"/>
      <c r="J12" s="104"/>
      <c r="K12" s="432"/>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4"/>
      <c r="BS12" s="104"/>
      <c r="BT12" s="104"/>
      <c r="BU12" s="430"/>
      <c r="BV12" s="431"/>
    </row>
    <row r="13" spans="2:74" ht="7.5" customHeight="1">
      <c r="E13" s="110"/>
      <c r="F13" s="111"/>
      <c r="G13" s="111"/>
      <c r="H13" s="111"/>
      <c r="I13" s="428"/>
      <c r="J13" s="428"/>
      <c r="K13" s="400">
        <v>3</v>
      </c>
      <c r="L13" s="401"/>
      <c r="M13" s="406" t="s">
        <v>308</v>
      </c>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06"/>
      <c r="AX13" s="406"/>
      <c r="AY13" s="406"/>
      <c r="AZ13" s="406"/>
      <c r="BA13" s="406"/>
      <c r="BB13" s="406"/>
      <c r="BC13" s="406"/>
      <c r="BD13" s="406"/>
      <c r="BE13" s="406"/>
      <c r="BF13" s="406"/>
      <c r="BG13" s="406"/>
      <c r="BH13" s="406"/>
      <c r="BI13" s="406"/>
      <c r="BJ13" s="406"/>
      <c r="BK13" s="406"/>
      <c r="BL13" s="406"/>
      <c r="BM13" s="406"/>
      <c r="BN13" s="406"/>
      <c r="BO13" s="406"/>
      <c r="BP13" s="406"/>
      <c r="BQ13" s="406"/>
      <c r="BR13" s="407"/>
      <c r="BS13" s="104"/>
      <c r="BT13" s="104"/>
      <c r="BU13" s="108"/>
    </row>
    <row r="14" spans="2:74" ht="7.5" customHeight="1">
      <c r="E14" s="112"/>
      <c r="F14" s="113"/>
      <c r="I14" s="429"/>
      <c r="J14" s="429"/>
      <c r="K14" s="400"/>
      <c r="L14" s="401"/>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7"/>
      <c r="BS14" s="104"/>
      <c r="BT14" s="104"/>
      <c r="BU14" s="108"/>
    </row>
    <row r="15" spans="2:74" ht="7.5" customHeight="1">
      <c r="E15" s="109"/>
      <c r="F15" s="104"/>
      <c r="K15" s="400">
        <v>4</v>
      </c>
      <c r="L15" s="401"/>
      <c r="M15" s="406" t="s">
        <v>285</v>
      </c>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7"/>
      <c r="BS15" s="104"/>
      <c r="BT15" s="104"/>
      <c r="BU15" s="108"/>
    </row>
    <row r="16" spans="2:74" ht="7.5" customHeight="1">
      <c r="E16" s="109"/>
      <c r="F16" s="104"/>
      <c r="K16" s="400"/>
      <c r="L16" s="401"/>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7"/>
      <c r="BS16" s="104"/>
      <c r="BT16" s="104"/>
      <c r="BU16" s="108"/>
    </row>
    <row r="17" spans="2:75" ht="7.5" customHeight="1">
      <c r="E17" s="109"/>
      <c r="F17" s="104"/>
      <c r="K17" s="400">
        <v>5</v>
      </c>
      <c r="L17" s="401"/>
      <c r="M17" s="406" t="s">
        <v>284</v>
      </c>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06"/>
      <c r="AX17" s="406"/>
      <c r="AY17" s="406"/>
      <c r="AZ17" s="406"/>
      <c r="BA17" s="406"/>
      <c r="BB17" s="406"/>
      <c r="BC17" s="406"/>
      <c r="BD17" s="406"/>
      <c r="BE17" s="406"/>
      <c r="BF17" s="406"/>
      <c r="BG17" s="406"/>
      <c r="BH17" s="406"/>
      <c r="BI17" s="406"/>
      <c r="BJ17" s="406"/>
      <c r="BK17" s="406"/>
      <c r="BL17" s="406"/>
      <c r="BM17" s="406"/>
      <c r="BN17" s="406"/>
      <c r="BO17" s="406"/>
      <c r="BP17" s="406"/>
      <c r="BQ17" s="406"/>
      <c r="BR17" s="407"/>
      <c r="BS17" s="104"/>
      <c r="BT17" s="104"/>
      <c r="BU17" s="108"/>
    </row>
    <row r="18" spans="2:75" ht="7.5" customHeight="1">
      <c r="E18" s="109"/>
      <c r="F18" s="104"/>
      <c r="K18" s="400"/>
      <c r="L18" s="401"/>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06"/>
      <c r="AX18" s="406"/>
      <c r="AY18" s="406"/>
      <c r="AZ18" s="406"/>
      <c r="BA18" s="406"/>
      <c r="BB18" s="406"/>
      <c r="BC18" s="406"/>
      <c r="BD18" s="406"/>
      <c r="BE18" s="406"/>
      <c r="BF18" s="406"/>
      <c r="BG18" s="406"/>
      <c r="BH18" s="406"/>
      <c r="BI18" s="406"/>
      <c r="BJ18" s="406"/>
      <c r="BK18" s="406"/>
      <c r="BL18" s="406"/>
      <c r="BM18" s="406"/>
      <c r="BN18" s="406"/>
      <c r="BO18" s="406"/>
      <c r="BP18" s="406"/>
      <c r="BQ18" s="406"/>
      <c r="BR18" s="407"/>
      <c r="BS18" s="104"/>
      <c r="BT18" s="104"/>
      <c r="BU18" s="108"/>
    </row>
    <row r="19" spans="2:75" ht="7.5" customHeight="1">
      <c r="D19" s="438"/>
      <c r="E19" s="439"/>
      <c r="F19" s="104"/>
      <c r="K19" s="400">
        <v>6</v>
      </c>
      <c r="L19" s="401"/>
      <c r="M19" s="406" t="s">
        <v>325</v>
      </c>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7"/>
      <c r="BS19" s="111"/>
      <c r="BT19" s="111"/>
      <c r="BU19" s="114"/>
    </row>
    <row r="20" spans="2:75" ht="7.5" customHeight="1">
      <c r="D20" s="438"/>
      <c r="E20" s="439"/>
      <c r="F20" s="104"/>
      <c r="K20" s="400"/>
      <c r="L20" s="401"/>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7"/>
      <c r="BS20" s="113"/>
      <c r="BT20" s="113"/>
      <c r="BU20" s="106"/>
    </row>
    <row r="21" spans="2:75" ht="7.5" customHeight="1">
      <c r="B21" s="435" t="s">
        <v>286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7"/>
      <c r="BS21" s="104"/>
      <c r="BT21" s="104"/>
      <c r="BU21" s="108"/>
    </row>
    <row r="22" spans="2:75" ht="7.5" customHeight="1">
      <c r="B22" s="432"/>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4"/>
      <c r="BS22" s="104"/>
      <c r="BT22" s="104"/>
      <c r="BU22" s="108"/>
    </row>
    <row r="23" spans="2:75" ht="7.5" customHeight="1">
      <c r="B23" s="400">
        <v>7</v>
      </c>
      <c r="C23" s="401"/>
      <c r="D23" s="402" t="s">
        <v>418</v>
      </c>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3"/>
      <c r="BS23" s="104"/>
      <c r="BT23" s="104"/>
      <c r="BU23" s="108"/>
    </row>
    <row r="24" spans="2:75" ht="7.5" customHeight="1">
      <c r="B24" s="400"/>
      <c r="C24" s="401"/>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3"/>
      <c r="BS24" s="104"/>
      <c r="BT24" s="104"/>
      <c r="BU24" s="108"/>
    </row>
    <row r="25" spans="2:75" ht="7.5" customHeight="1">
      <c r="B25" s="116"/>
      <c r="C25" s="104"/>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3"/>
      <c r="BS25" s="104"/>
      <c r="BT25" s="104"/>
      <c r="BU25" s="108"/>
    </row>
    <row r="26" spans="2:75" ht="7.5" customHeight="1">
      <c r="B26" s="116"/>
      <c r="C26" s="104"/>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3"/>
      <c r="BS26" s="104"/>
      <c r="BT26" s="104"/>
      <c r="BU26" s="104"/>
      <c r="BV26" s="109"/>
    </row>
    <row r="27" spans="2:75" ht="7.5" customHeight="1">
      <c r="B27" s="400">
        <v>8</v>
      </c>
      <c r="C27" s="401"/>
      <c r="D27" s="406" t="s">
        <v>291</v>
      </c>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7"/>
      <c r="BS27" s="104"/>
      <c r="BT27" s="104"/>
      <c r="BU27" s="430"/>
      <c r="BV27" s="431"/>
      <c r="BW27" s="104"/>
    </row>
    <row r="28" spans="2:75" ht="7.5" customHeight="1">
      <c r="B28" s="424"/>
      <c r="C28" s="425"/>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6"/>
      <c r="BQ28" s="426"/>
      <c r="BR28" s="427"/>
      <c r="BS28" s="104"/>
      <c r="BT28" s="104"/>
      <c r="BU28" s="430"/>
      <c r="BV28" s="431"/>
      <c r="BW28" s="104"/>
    </row>
    <row r="29" spans="2:75" ht="7.5" customHeight="1">
      <c r="E29" s="109"/>
      <c r="F29" s="104"/>
      <c r="G29" s="104"/>
      <c r="H29" s="104"/>
      <c r="I29" s="104"/>
      <c r="J29" s="104"/>
      <c r="K29" s="435" t="s">
        <v>413</v>
      </c>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7"/>
      <c r="BS29" s="104"/>
      <c r="BT29" s="104"/>
      <c r="BU29" s="104"/>
      <c r="BV29" s="109"/>
      <c r="BW29" s="104"/>
    </row>
    <row r="30" spans="2:75" s="107" customFormat="1" ht="7.5" customHeight="1">
      <c r="E30" s="109"/>
      <c r="F30" s="133"/>
      <c r="G30" s="133"/>
      <c r="H30" s="133"/>
      <c r="I30" s="133"/>
      <c r="J30" s="133"/>
      <c r="K30" s="432"/>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4"/>
      <c r="BS30" s="133"/>
      <c r="BT30" s="133"/>
      <c r="BU30" s="133"/>
      <c r="BV30" s="109"/>
      <c r="BW30" s="133"/>
    </row>
    <row r="31" spans="2:75" s="107" customFormat="1" ht="7.5" customHeight="1">
      <c r="E31" s="109"/>
      <c r="F31" s="133"/>
      <c r="G31" s="133"/>
      <c r="H31" s="133"/>
      <c r="I31" s="133"/>
      <c r="J31" s="133"/>
      <c r="K31" s="432"/>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4"/>
      <c r="BS31" s="133"/>
      <c r="BT31" s="133"/>
      <c r="BU31" s="133"/>
      <c r="BV31" s="109"/>
      <c r="BW31" s="133"/>
    </row>
    <row r="32" spans="2:75" ht="7.5" customHeight="1">
      <c r="E32" s="109"/>
      <c r="F32" s="104"/>
      <c r="G32" s="104"/>
      <c r="H32" s="104"/>
      <c r="I32" s="104"/>
      <c r="J32" s="104"/>
      <c r="K32" s="432"/>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4"/>
      <c r="BS32" s="104"/>
      <c r="BT32" s="104"/>
      <c r="BU32" s="104"/>
      <c r="BV32" s="109"/>
    </row>
    <row r="33" spans="2:74" ht="7.5" customHeight="1">
      <c r="E33" s="110"/>
      <c r="F33" s="111"/>
      <c r="G33" s="111"/>
      <c r="H33" s="111"/>
      <c r="I33" s="428"/>
      <c r="J33" s="428"/>
      <c r="K33" s="400">
        <v>9</v>
      </c>
      <c r="L33" s="401"/>
      <c r="M33" s="406" t="s">
        <v>290</v>
      </c>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7"/>
      <c r="BS33" s="104"/>
      <c r="BT33" s="104"/>
      <c r="BU33" s="108"/>
    </row>
    <row r="34" spans="2:74" ht="7.5" customHeight="1">
      <c r="E34" s="112"/>
      <c r="F34" s="113"/>
      <c r="I34" s="429"/>
      <c r="J34" s="429"/>
      <c r="K34" s="400"/>
      <c r="L34" s="401"/>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7"/>
      <c r="BS34" s="104"/>
      <c r="BT34" s="104"/>
      <c r="BU34" s="108"/>
    </row>
    <row r="35" spans="2:74" ht="7.5" customHeight="1">
      <c r="E35" s="109"/>
      <c r="F35" s="104"/>
      <c r="K35" s="400">
        <v>10</v>
      </c>
      <c r="L35" s="401"/>
      <c r="M35" s="402" t="s">
        <v>314</v>
      </c>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3"/>
      <c r="BS35" s="104"/>
      <c r="BT35" s="104"/>
      <c r="BU35" s="108"/>
    </row>
    <row r="36" spans="2:74" ht="7.5" customHeight="1">
      <c r="E36" s="109"/>
      <c r="F36" s="104"/>
      <c r="K36" s="400"/>
      <c r="L36" s="401"/>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3"/>
      <c r="BS36" s="104"/>
      <c r="BT36" s="104"/>
      <c r="BU36" s="108"/>
    </row>
    <row r="37" spans="2:74" ht="7.5" customHeight="1">
      <c r="E37" s="109"/>
      <c r="F37" s="104"/>
      <c r="K37" s="400" t="s">
        <v>310</v>
      </c>
      <c r="L37" s="401"/>
      <c r="M37" s="402" t="s">
        <v>309</v>
      </c>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3"/>
      <c r="BS37" s="104"/>
      <c r="BT37" s="104"/>
      <c r="BU37" s="108"/>
    </row>
    <row r="38" spans="2:74" ht="7.5" customHeight="1">
      <c r="E38" s="109"/>
      <c r="F38" s="104"/>
      <c r="K38" s="400"/>
      <c r="L38" s="401"/>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3"/>
      <c r="BS38" s="104"/>
      <c r="BT38" s="104"/>
      <c r="BU38" s="108"/>
    </row>
    <row r="39" spans="2:74" ht="7.5" customHeight="1">
      <c r="D39" s="438"/>
      <c r="E39" s="439"/>
      <c r="F39" s="104"/>
      <c r="K39" s="400" t="s">
        <v>311</v>
      </c>
      <c r="L39" s="401"/>
      <c r="M39" s="406" t="s">
        <v>325</v>
      </c>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7"/>
      <c r="BS39" s="111"/>
      <c r="BT39" s="111"/>
      <c r="BU39" s="114"/>
    </row>
    <row r="40" spans="2:74" ht="7.5" customHeight="1">
      <c r="D40" s="438"/>
      <c r="E40" s="439"/>
      <c r="F40" s="104"/>
      <c r="K40" s="400"/>
      <c r="L40" s="401"/>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J40" s="406"/>
      <c r="BK40" s="406"/>
      <c r="BL40" s="406"/>
      <c r="BM40" s="406"/>
      <c r="BN40" s="406"/>
      <c r="BO40" s="406"/>
      <c r="BP40" s="406"/>
      <c r="BQ40" s="406"/>
      <c r="BR40" s="407"/>
      <c r="BS40" s="113"/>
      <c r="BT40" s="113"/>
      <c r="BU40" s="106"/>
    </row>
    <row r="41" spans="2:74" ht="7.5" customHeight="1">
      <c r="B41" s="435" t="s">
        <v>293</v>
      </c>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36"/>
      <c r="BG41" s="436"/>
      <c r="BH41" s="436"/>
      <c r="BI41" s="436"/>
      <c r="BJ41" s="436"/>
      <c r="BK41" s="436"/>
      <c r="BL41" s="436"/>
      <c r="BM41" s="436"/>
      <c r="BN41" s="436"/>
      <c r="BO41" s="436"/>
      <c r="BP41" s="436"/>
      <c r="BQ41" s="436"/>
      <c r="BR41" s="437"/>
      <c r="BS41" s="104"/>
      <c r="BT41" s="104"/>
      <c r="BU41" s="108"/>
    </row>
    <row r="42" spans="2:74" ht="7.5" customHeight="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4"/>
      <c r="BS42" s="104"/>
      <c r="BT42" s="104"/>
      <c r="BU42" s="108"/>
    </row>
    <row r="43" spans="2:74" ht="7.5" customHeight="1">
      <c r="B43" s="400" t="s">
        <v>312</v>
      </c>
      <c r="C43" s="401"/>
      <c r="D43" s="406" t="s">
        <v>287</v>
      </c>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c r="BJ43" s="406"/>
      <c r="BK43" s="406"/>
      <c r="BL43" s="406"/>
      <c r="BM43" s="406"/>
      <c r="BN43" s="406"/>
      <c r="BO43" s="406"/>
      <c r="BP43" s="406"/>
      <c r="BQ43" s="406"/>
      <c r="BR43" s="407"/>
      <c r="BS43" s="104"/>
      <c r="BT43" s="104"/>
      <c r="BU43" s="108"/>
    </row>
    <row r="44" spans="2:74" ht="7.5" customHeight="1">
      <c r="B44" s="424"/>
      <c r="C44" s="425"/>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6"/>
      <c r="BQ44" s="426"/>
      <c r="BR44" s="427"/>
      <c r="BS44" s="104"/>
      <c r="BT44" s="104"/>
      <c r="BU44" s="108"/>
    </row>
    <row r="45" spans="2:74" ht="7.5" customHeight="1">
      <c r="E45" s="109"/>
      <c r="F45" s="104"/>
      <c r="G45" s="104"/>
      <c r="H45" s="104"/>
      <c r="I45" s="104"/>
      <c r="J45" s="104"/>
      <c r="K45" s="435" t="s">
        <v>292</v>
      </c>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436"/>
      <c r="BQ45" s="436"/>
      <c r="BR45" s="437"/>
      <c r="BS45" s="104"/>
      <c r="BT45" s="104"/>
      <c r="BU45" s="430"/>
      <c r="BV45" s="431"/>
    </row>
    <row r="46" spans="2:74" ht="7.5" customHeight="1">
      <c r="E46" s="109"/>
      <c r="F46" s="104"/>
      <c r="G46" s="104"/>
      <c r="H46" s="104"/>
      <c r="I46" s="104"/>
      <c r="J46" s="104"/>
      <c r="K46" s="432"/>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c r="BD46" s="433"/>
      <c r="BE46" s="433"/>
      <c r="BF46" s="433"/>
      <c r="BG46" s="433"/>
      <c r="BH46" s="433"/>
      <c r="BI46" s="433"/>
      <c r="BJ46" s="433"/>
      <c r="BK46" s="433"/>
      <c r="BL46" s="433"/>
      <c r="BM46" s="433"/>
      <c r="BN46" s="433"/>
      <c r="BO46" s="433"/>
      <c r="BP46" s="433"/>
      <c r="BQ46" s="433"/>
      <c r="BR46" s="434"/>
      <c r="BS46" s="104"/>
      <c r="BT46" s="104"/>
      <c r="BU46" s="430"/>
      <c r="BV46" s="431"/>
    </row>
    <row r="47" spans="2:74" ht="7.5" customHeight="1">
      <c r="E47" s="110"/>
      <c r="F47" s="111"/>
      <c r="G47" s="111"/>
      <c r="H47" s="111"/>
      <c r="I47" s="428"/>
      <c r="J47" s="428"/>
      <c r="K47" s="400" t="s">
        <v>313</v>
      </c>
      <c r="L47" s="401"/>
      <c r="M47" s="406" t="s">
        <v>290</v>
      </c>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7"/>
      <c r="BS47" s="104"/>
      <c r="BT47" s="104"/>
      <c r="BU47" s="108"/>
    </row>
    <row r="48" spans="2:74" ht="7.5" customHeight="1">
      <c r="E48" s="112"/>
      <c r="F48" s="113"/>
      <c r="I48" s="429"/>
      <c r="J48" s="429"/>
      <c r="K48" s="400"/>
      <c r="L48" s="401"/>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7"/>
      <c r="BS48" s="104"/>
      <c r="BT48" s="104"/>
      <c r="BU48" s="108"/>
    </row>
    <row r="49" spans="2:73" ht="7.5" customHeight="1">
      <c r="E49" s="109"/>
      <c r="F49" s="104"/>
      <c r="K49" s="400" t="s">
        <v>315</v>
      </c>
      <c r="L49" s="401"/>
      <c r="M49" s="402" t="s">
        <v>417</v>
      </c>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3"/>
      <c r="BS49" s="104"/>
      <c r="BT49" s="104"/>
      <c r="BU49" s="108"/>
    </row>
    <row r="50" spans="2:73" ht="7.5" customHeight="1">
      <c r="E50" s="109"/>
      <c r="F50" s="104"/>
      <c r="K50" s="400"/>
      <c r="L50" s="401"/>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3"/>
      <c r="BS50" s="104"/>
      <c r="BT50" s="104"/>
      <c r="BU50" s="108"/>
    </row>
    <row r="51" spans="2:73" ht="7.5" customHeight="1">
      <c r="E51" s="109"/>
      <c r="F51" s="104"/>
      <c r="K51" s="400" t="s">
        <v>316</v>
      </c>
      <c r="L51" s="401"/>
      <c r="M51" s="402" t="s">
        <v>309</v>
      </c>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3"/>
      <c r="BS51" s="104"/>
      <c r="BT51" s="104"/>
      <c r="BU51" s="108"/>
    </row>
    <row r="52" spans="2:73" ht="7.5" customHeight="1">
      <c r="E52" s="109"/>
      <c r="F52" s="104"/>
      <c r="K52" s="400"/>
      <c r="L52" s="401"/>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3"/>
      <c r="BS52" s="104"/>
      <c r="BT52" s="104"/>
      <c r="BU52" s="108"/>
    </row>
    <row r="53" spans="2:73" ht="7.5" customHeight="1">
      <c r="D53" s="438"/>
      <c r="E53" s="439"/>
      <c r="F53" s="104"/>
      <c r="K53" s="400" t="s">
        <v>317</v>
      </c>
      <c r="L53" s="401"/>
      <c r="M53" s="406" t="s">
        <v>325</v>
      </c>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7"/>
      <c r="BS53" s="111"/>
      <c r="BT53" s="111"/>
      <c r="BU53" s="114"/>
    </row>
    <row r="54" spans="2:73" ht="7.5" customHeight="1">
      <c r="D54" s="438"/>
      <c r="E54" s="439"/>
      <c r="F54" s="104"/>
      <c r="K54" s="400"/>
      <c r="L54" s="401"/>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7"/>
      <c r="BS54" s="113"/>
      <c r="BT54" s="113"/>
      <c r="BU54" s="106"/>
    </row>
    <row r="55" spans="2:73" ht="7.5" customHeight="1">
      <c r="B55" s="435" t="s">
        <v>288</v>
      </c>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c r="AQ55" s="436"/>
      <c r="AR55" s="436"/>
      <c r="AS55" s="436"/>
      <c r="AT55" s="436"/>
      <c r="AU55" s="436"/>
      <c r="AV55" s="436"/>
      <c r="AW55" s="436"/>
      <c r="AX55" s="436"/>
      <c r="AY55" s="436"/>
      <c r="AZ55" s="436"/>
      <c r="BA55" s="436"/>
      <c r="BB55" s="436"/>
      <c r="BC55" s="436"/>
      <c r="BD55" s="436"/>
      <c r="BE55" s="436"/>
      <c r="BF55" s="436"/>
      <c r="BG55" s="436"/>
      <c r="BH55" s="436"/>
      <c r="BI55" s="436"/>
      <c r="BJ55" s="436"/>
      <c r="BK55" s="436"/>
      <c r="BL55" s="436"/>
      <c r="BM55" s="436"/>
      <c r="BN55" s="436"/>
      <c r="BO55" s="436"/>
      <c r="BP55" s="436"/>
      <c r="BQ55" s="436"/>
      <c r="BR55" s="437"/>
      <c r="BS55" s="104"/>
      <c r="BT55" s="104"/>
      <c r="BU55" s="108"/>
    </row>
    <row r="56" spans="2:73" ht="7.5" customHeight="1">
      <c r="B56" s="432"/>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c r="BD56" s="433"/>
      <c r="BE56" s="433"/>
      <c r="BF56" s="433"/>
      <c r="BG56" s="433"/>
      <c r="BH56" s="433"/>
      <c r="BI56" s="433"/>
      <c r="BJ56" s="433"/>
      <c r="BK56" s="433"/>
      <c r="BL56" s="433"/>
      <c r="BM56" s="433"/>
      <c r="BN56" s="433"/>
      <c r="BO56" s="433"/>
      <c r="BP56" s="433"/>
      <c r="BQ56" s="433"/>
      <c r="BR56" s="434"/>
      <c r="BS56" s="104"/>
      <c r="BT56" s="104"/>
      <c r="BU56" s="108"/>
    </row>
    <row r="57" spans="2:73" ht="7.5" customHeight="1">
      <c r="B57" s="400" t="s">
        <v>318</v>
      </c>
      <c r="C57" s="401"/>
      <c r="D57" s="406" t="s">
        <v>289</v>
      </c>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7"/>
      <c r="BS57" s="104"/>
      <c r="BT57" s="104"/>
      <c r="BU57" s="108"/>
    </row>
    <row r="58" spans="2:73" ht="7.5" customHeight="1">
      <c r="B58" s="400"/>
      <c r="C58" s="401"/>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7"/>
      <c r="BS58" s="104"/>
      <c r="BT58" s="104"/>
      <c r="BU58" s="108"/>
    </row>
    <row r="59" spans="2:73" ht="7.5" customHeight="1">
      <c r="B59" s="400" t="s">
        <v>319</v>
      </c>
      <c r="C59" s="401"/>
      <c r="D59" s="440" t="s">
        <v>1755</v>
      </c>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1"/>
      <c r="BS59" s="104"/>
      <c r="BT59" s="104"/>
      <c r="BU59" s="108"/>
    </row>
    <row r="60" spans="2:73" ht="7.5" customHeight="1">
      <c r="B60" s="400"/>
      <c r="C60" s="401"/>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1"/>
      <c r="BS60" s="104"/>
      <c r="BT60" s="104"/>
      <c r="BU60" s="108"/>
    </row>
    <row r="61" spans="2:73" s="107" customFormat="1" ht="7.5" customHeight="1">
      <c r="B61" s="119"/>
      <c r="C61" s="12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0"/>
      <c r="BA61" s="440"/>
      <c r="BB61" s="440"/>
      <c r="BC61" s="440"/>
      <c r="BD61" s="440"/>
      <c r="BE61" s="440"/>
      <c r="BF61" s="440"/>
      <c r="BG61" s="440"/>
      <c r="BH61" s="440"/>
      <c r="BI61" s="440"/>
      <c r="BJ61" s="440"/>
      <c r="BK61" s="440"/>
      <c r="BL61" s="440"/>
      <c r="BM61" s="440"/>
      <c r="BN61" s="440"/>
      <c r="BO61" s="440"/>
      <c r="BP61" s="440"/>
      <c r="BQ61" s="440"/>
      <c r="BR61" s="441"/>
      <c r="BS61" s="104"/>
      <c r="BT61" s="104"/>
      <c r="BU61" s="108"/>
    </row>
    <row r="62" spans="2:73" ht="7.5" customHeight="1">
      <c r="B62" s="116"/>
      <c r="C62" s="104"/>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0"/>
      <c r="BO62" s="440"/>
      <c r="BP62" s="440"/>
      <c r="BQ62" s="440"/>
      <c r="BR62" s="441"/>
      <c r="BS62" s="104"/>
      <c r="BT62" s="104"/>
      <c r="BU62" s="108"/>
    </row>
    <row r="63" spans="2:73" ht="7.5" customHeight="1">
      <c r="B63" s="117"/>
      <c r="C63" s="118"/>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3"/>
      <c r="BS63" s="104"/>
      <c r="BT63" s="104"/>
      <c r="BU63" s="108"/>
    </row>
    <row r="64" spans="2:73" ht="7.5" customHeight="1">
      <c r="BS64" s="104"/>
      <c r="BT64" s="104"/>
      <c r="BU64" s="108"/>
    </row>
    <row r="65" spans="2:74" ht="7.5" customHeight="1">
      <c r="BS65" s="104"/>
      <c r="BT65" s="104"/>
      <c r="BU65" s="108"/>
    </row>
    <row r="66" spans="2:74" ht="7.5" customHeight="1">
      <c r="B66" s="418" t="s">
        <v>415</v>
      </c>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19"/>
      <c r="BI66" s="419"/>
      <c r="BJ66" s="419"/>
      <c r="BK66" s="419"/>
      <c r="BL66" s="419"/>
      <c r="BM66" s="419"/>
      <c r="BN66" s="419"/>
      <c r="BO66" s="419"/>
      <c r="BP66" s="419"/>
      <c r="BQ66" s="419"/>
      <c r="BR66" s="420"/>
      <c r="BS66" s="104"/>
      <c r="BT66" s="104"/>
      <c r="BU66" s="108"/>
    </row>
    <row r="67" spans="2:74" ht="7.5" customHeight="1">
      <c r="B67" s="421"/>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422"/>
      <c r="BL67" s="422"/>
      <c r="BM67" s="422"/>
      <c r="BN67" s="422"/>
      <c r="BO67" s="422"/>
      <c r="BP67" s="422"/>
      <c r="BQ67" s="422"/>
      <c r="BR67" s="423"/>
      <c r="BS67" s="104"/>
      <c r="BT67" s="104"/>
      <c r="BU67" s="108"/>
    </row>
    <row r="68" spans="2:74" ht="7.5" customHeight="1">
      <c r="B68" s="400" t="s">
        <v>296</v>
      </c>
      <c r="C68" s="401"/>
      <c r="D68" s="406" t="s">
        <v>294</v>
      </c>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7"/>
      <c r="BS68" s="104"/>
      <c r="BT68" s="104"/>
      <c r="BU68" s="430"/>
      <c r="BV68" s="431"/>
    </row>
    <row r="69" spans="2:74" ht="7.5" customHeight="1">
      <c r="B69" s="424"/>
      <c r="C69" s="425"/>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7"/>
      <c r="BS69" s="104"/>
      <c r="BT69" s="104"/>
      <c r="BU69" s="430"/>
      <c r="BV69" s="431"/>
    </row>
    <row r="70" spans="2:74" ht="7.5" customHeight="1">
      <c r="E70" s="109"/>
      <c r="F70" s="104"/>
      <c r="G70" s="104"/>
      <c r="H70" s="104"/>
      <c r="I70" s="104"/>
      <c r="J70" s="104"/>
      <c r="K70" s="435" t="s">
        <v>295</v>
      </c>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7"/>
      <c r="BS70" s="104"/>
      <c r="BT70" s="104"/>
      <c r="BU70" s="108"/>
    </row>
    <row r="71" spans="2:74" ht="7.5" customHeight="1">
      <c r="E71" s="109"/>
      <c r="F71" s="104"/>
      <c r="G71" s="104"/>
      <c r="H71" s="104"/>
      <c r="I71" s="104"/>
      <c r="J71" s="104"/>
      <c r="K71" s="432"/>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3"/>
      <c r="AY71" s="433"/>
      <c r="AZ71" s="433"/>
      <c r="BA71" s="433"/>
      <c r="BB71" s="433"/>
      <c r="BC71" s="433"/>
      <c r="BD71" s="433"/>
      <c r="BE71" s="433"/>
      <c r="BF71" s="433"/>
      <c r="BG71" s="433"/>
      <c r="BH71" s="433"/>
      <c r="BI71" s="433"/>
      <c r="BJ71" s="433"/>
      <c r="BK71" s="433"/>
      <c r="BL71" s="433"/>
      <c r="BM71" s="433"/>
      <c r="BN71" s="433"/>
      <c r="BO71" s="433"/>
      <c r="BP71" s="433"/>
      <c r="BQ71" s="433"/>
      <c r="BR71" s="434"/>
      <c r="BS71" s="104"/>
      <c r="BT71" s="104"/>
      <c r="BU71" s="108"/>
    </row>
    <row r="72" spans="2:74" ht="7.5" customHeight="1">
      <c r="E72" s="110"/>
      <c r="F72" s="111"/>
      <c r="G72" s="111"/>
      <c r="H72" s="111"/>
      <c r="I72" s="428"/>
      <c r="J72" s="428"/>
      <c r="K72" s="400" t="s">
        <v>297</v>
      </c>
      <c r="L72" s="401"/>
      <c r="M72" s="406" t="s">
        <v>328</v>
      </c>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7"/>
      <c r="BS72" s="104"/>
      <c r="BT72" s="104"/>
      <c r="BU72" s="108"/>
    </row>
    <row r="73" spans="2:74" ht="7.5" customHeight="1">
      <c r="E73" s="112"/>
      <c r="F73" s="113"/>
      <c r="I73" s="429"/>
      <c r="J73" s="429"/>
      <c r="K73" s="400"/>
      <c r="L73" s="401"/>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7"/>
      <c r="BS73" s="104"/>
      <c r="BT73" s="104"/>
      <c r="BU73" s="108"/>
    </row>
    <row r="74" spans="2:74" ht="7.5" customHeight="1">
      <c r="E74" s="109"/>
      <c r="F74" s="104"/>
      <c r="K74" s="400" t="s">
        <v>322</v>
      </c>
      <c r="L74" s="401"/>
      <c r="M74" s="402" t="s">
        <v>314</v>
      </c>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402"/>
      <c r="BC74" s="402"/>
      <c r="BD74" s="402"/>
      <c r="BE74" s="402"/>
      <c r="BF74" s="402"/>
      <c r="BG74" s="402"/>
      <c r="BH74" s="402"/>
      <c r="BI74" s="402"/>
      <c r="BJ74" s="402"/>
      <c r="BK74" s="402"/>
      <c r="BL74" s="402"/>
      <c r="BM74" s="402"/>
      <c r="BN74" s="402"/>
      <c r="BO74" s="402"/>
      <c r="BP74" s="402"/>
      <c r="BQ74" s="402"/>
      <c r="BR74" s="403"/>
      <c r="BS74" s="104"/>
      <c r="BT74" s="104"/>
      <c r="BU74" s="108"/>
    </row>
    <row r="75" spans="2:74" ht="7.5" customHeight="1">
      <c r="E75" s="109"/>
      <c r="F75" s="104"/>
      <c r="K75" s="400"/>
      <c r="L75" s="401"/>
      <c r="M75" s="402"/>
      <c r="N75" s="402"/>
      <c r="O75" s="402"/>
      <c r="P75" s="402"/>
      <c r="Q75" s="402"/>
      <c r="R75" s="402"/>
      <c r="S75" s="402"/>
      <c r="T75" s="402"/>
      <c r="U75" s="402"/>
      <c r="V75" s="402"/>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c r="BO75" s="402"/>
      <c r="BP75" s="402"/>
      <c r="BQ75" s="402"/>
      <c r="BR75" s="403"/>
      <c r="BS75" s="104"/>
      <c r="BT75" s="104"/>
      <c r="BU75" s="108"/>
    </row>
    <row r="76" spans="2:74" ht="7.5" customHeight="1">
      <c r="E76" s="109"/>
      <c r="F76" s="104"/>
      <c r="K76" s="400" t="s">
        <v>323</v>
      </c>
      <c r="L76" s="401"/>
      <c r="M76" s="402" t="s">
        <v>309</v>
      </c>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2"/>
      <c r="BP76" s="402"/>
      <c r="BQ76" s="402"/>
      <c r="BR76" s="403"/>
      <c r="BS76" s="104"/>
      <c r="BT76" s="104"/>
      <c r="BU76" s="108"/>
    </row>
    <row r="77" spans="2:74" ht="7.5" customHeight="1">
      <c r="E77" s="109"/>
      <c r="F77" s="104"/>
      <c r="K77" s="400"/>
      <c r="L77" s="401"/>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2"/>
      <c r="BG77" s="402"/>
      <c r="BH77" s="402"/>
      <c r="BI77" s="402"/>
      <c r="BJ77" s="402"/>
      <c r="BK77" s="402"/>
      <c r="BL77" s="402"/>
      <c r="BM77" s="402"/>
      <c r="BN77" s="402"/>
      <c r="BO77" s="402"/>
      <c r="BP77" s="402"/>
      <c r="BQ77" s="402"/>
      <c r="BR77" s="403"/>
      <c r="BS77" s="104"/>
      <c r="BT77" s="104"/>
      <c r="BU77" s="108"/>
    </row>
    <row r="78" spans="2:74" ht="7.5" customHeight="1">
      <c r="E78" s="109"/>
      <c r="F78" s="104"/>
      <c r="K78" s="400" t="s">
        <v>301</v>
      </c>
      <c r="L78" s="401"/>
      <c r="M78" s="406" t="s">
        <v>320</v>
      </c>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7"/>
      <c r="BT78" s="104"/>
      <c r="BU78" s="108"/>
    </row>
    <row r="79" spans="2:74" s="107" customFormat="1" ht="7.5" customHeight="1">
      <c r="E79" s="109"/>
      <c r="F79" s="104"/>
      <c r="K79" s="400"/>
      <c r="L79" s="401"/>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6"/>
      <c r="AL79" s="406"/>
      <c r="AM79" s="406"/>
      <c r="AN79" s="406"/>
      <c r="AO79" s="406"/>
      <c r="AP79" s="406"/>
      <c r="AQ79" s="406"/>
      <c r="AR79" s="406"/>
      <c r="AS79" s="406"/>
      <c r="AT79" s="406"/>
      <c r="AU79" s="406"/>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7"/>
      <c r="BS79" s="104"/>
      <c r="BT79" s="104"/>
      <c r="BU79" s="108"/>
    </row>
    <row r="80" spans="2:74" s="107" customFormat="1" ht="7.5" customHeight="1">
      <c r="E80" s="109"/>
      <c r="F80" s="104"/>
      <c r="K80" s="400" t="s">
        <v>303</v>
      </c>
      <c r="L80" s="401"/>
      <c r="M80" s="406" t="s">
        <v>326</v>
      </c>
      <c r="N80" s="406"/>
      <c r="O80" s="406"/>
      <c r="P80" s="406"/>
      <c r="Q80" s="406"/>
      <c r="R80" s="406"/>
      <c r="S80" s="406"/>
      <c r="T80" s="406"/>
      <c r="U80" s="406"/>
      <c r="V80" s="406"/>
      <c r="W80" s="406"/>
      <c r="X80" s="406"/>
      <c r="Y80" s="406"/>
      <c r="Z80" s="406"/>
      <c r="AA80" s="406"/>
      <c r="AB80" s="406"/>
      <c r="AC80" s="406"/>
      <c r="AD80" s="406"/>
      <c r="AE80" s="406"/>
      <c r="AF80" s="406"/>
      <c r="AG80" s="406"/>
      <c r="AH80" s="406"/>
      <c r="AI80" s="406"/>
      <c r="AJ80" s="406"/>
      <c r="AK80" s="406"/>
      <c r="AL80" s="406"/>
      <c r="AM80" s="406"/>
      <c r="AN80" s="406"/>
      <c r="AO80" s="406"/>
      <c r="AP80" s="406"/>
      <c r="AQ80" s="406"/>
      <c r="AR80" s="406"/>
      <c r="AS80" s="406"/>
      <c r="AT80" s="406"/>
      <c r="AU80" s="406"/>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7"/>
      <c r="BS80" s="104"/>
      <c r="BT80" s="104"/>
      <c r="BU80" s="108"/>
    </row>
    <row r="81" spans="2:73" s="107" customFormat="1" ht="7.5" customHeight="1">
      <c r="E81" s="109"/>
      <c r="F81" s="104"/>
      <c r="K81" s="400"/>
      <c r="L81" s="401"/>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7"/>
      <c r="BS81" s="111"/>
      <c r="BT81" s="111"/>
      <c r="BU81" s="114"/>
    </row>
    <row r="82" spans="2:73" s="107" customFormat="1" ht="7.5" customHeight="1">
      <c r="E82" s="109"/>
      <c r="F82" s="104"/>
      <c r="K82" s="119"/>
      <c r="L82" s="120"/>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7"/>
      <c r="BS82" s="113"/>
      <c r="BT82" s="113"/>
      <c r="BU82" s="106"/>
    </row>
    <row r="83" spans="2:73" ht="7.5" customHeight="1">
      <c r="E83" s="109"/>
      <c r="F83" s="104"/>
      <c r="K83" s="124"/>
      <c r="L83" s="125"/>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7"/>
      <c r="BS83" s="104"/>
      <c r="BT83" s="104"/>
      <c r="BU83" s="108"/>
    </row>
    <row r="84" spans="2:73" ht="7.5" customHeight="1">
      <c r="E84" s="109"/>
      <c r="K84" s="435" t="s">
        <v>298</v>
      </c>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7"/>
      <c r="BS84" s="104"/>
      <c r="BT84" s="104"/>
      <c r="BU84" s="108"/>
    </row>
    <row r="85" spans="2:73" ht="7.5" customHeight="1">
      <c r="E85" s="109"/>
      <c r="K85" s="432"/>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4"/>
      <c r="BS85" s="104"/>
      <c r="BT85" s="104"/>
      <c r="BU85" s="108"/>
    </row>
    <row r="86" spans="2:73" ht="7.5" customHeight="1">
      <c r="E86" s="110"/>
      <c r="F86" s="111"/>
      <c r="G86" s="111"/>
      <c r="H86" s="111"/>
      <c r="I86" s="428"/>
      <c r="J86" s="428"/>
      <c r="K86" s="400" t="s">
        <v>304</v>
      </c>
      <c r="L86" s="401"/>
      <c r="M86" s="406" t="s">
        <v>299</v>
      </c>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7"/>
      <c r="BS86" s="104"/>
      <c r="BT86" s="104"/>
      <c r="BU86" s="108"/>
    </row>
    <row r="87" spans="2:73" ht="7.5" customHeight="1">
      <c r="E87" s="112"/>
      <c r="F87" s="113"/>
      <c r="I87" s="429"/>
      <c r="J87" s="429"/>
      <c r="K87" s="400"/>
      <c r="L87" s="401"/>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406"/>
      <c r="BG87" s="406"/>
      <c r="BH87" s="406"/>
      <c r="BI87" s="406"/>
      <c r="BJ87" s="406"/>
      <c r="BK87" s="406"/>
      <c r="BL87" s="406"/>
      <c r="BM87" s="406"/>
      <c r="BN87" s="406"/>
      <c r="BO87" s="406"/>
      <c r="BP87" s="406"/>
      <c r="BQ87" s="406"/>
      <c r="BR87" s="407"/>
      <c r="BS87" s="104"/>
      <c r="BT87" s="104"/>
      <c r="BU87" s="108"/>
    </row>
    <row r="88" spans="2:73" ht="7.5" customHeight="1">
      <c r="D88" s="438"/>
      <c r="E88" s="439"/>
      <c r="K88" s="400" t="s">
        <v>305</v>
      </c>
      <c r="L88" s="401"/>
      <c r="M88" s="406" t="s">
        <v>300</v>
      </c>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6"/>
      <c r="BM88" s="406"/>
      <c r="BN88" s="406"/>
      <c r="BO88" s="406"/>
      <c r="BP88" s="406"/>
      <c r="BQ88" s="406"/>
      <c r="BR88" s="407"/>
      <c r="BS88" s="104"/>
      <c r="BT88" s="104"/>
      <c r="BU88" s="108"/>
    </row>
    <row r="89" spans="2:73" ht="7.5" customHeight="1">
      <c r="D89" s="438"/>
      <c r="E89" s="439"/>
      <c r="K89" s="400"/>
      <c r="L89" s="401"/>
      <c r="M89" s="406"/>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6"/>
      <c r="BB89" s="406"/>
      <c r="BC89" s="406"/>
      <c r="BD89" s="406"/>
      <c r="BE89" s="406"/>
      <c r="BF89" s="406"/>
      <c r="BG89" s="406"/>
      <c r="BH89" s="406"/>
      <c r="BI89" s="406"/>
      <c r="BJ89" s="406"/>
      <c r="BK89" s="406"/>
      <c r="BL89" s="406"/>
      <c r="BM89" s="406"/>
      <c r="BN89" s="406"/>
      <c r="BO89" s="406"/>
      <c r="BP89" s="406"/>
      <c r="BQ89" s="406"/>
      <c r="BR89" s="407"/>
      <c r="BS89" s="104"/>
      <c r="BT89" s="104"/>
      <c r="BU89" s="108"/>
    </row>
    <row r="90" spans="2:73" ht="7.5" customHeight="1">
      <c r="B90" s="435" t="s">
        <v>288</v>
      </c>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6"/>
      <c r="BR90" s="437"/>
      <c r="BS90" s="104"/>
      <c r="BT90" s="104"/>
      <c r="BU90" s="108"/>
    </row>
    <row r="91" spans="2:73" ht="7.5" customHeight="1">
      <c r="B91" s="432"/>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3"/>
      <c r="BA91" s="433"/>
      <c r="BB91" s="433"/>
      <c r="BC91" s="433"/>
      <c r="BD91" s="433"/>
      <c r="BE91" s="433"/>
      <c r="BF91" s="433"/>
      <c r="BG91" s="433"/>
      <c r="BH91" s="433"/>
      <c r="BI91" s="433"/>
      <c r="BJ91" s="433"/>
      <c r="BK91" s="433"/>
      <c r="BL91" s="433"/>
      <c r="BM91" s="433"/>
      <c r="BN91" s="433"/>
      <c r="BO91" s="433"/>
      <c r="BP91" s="433"/>
      <c r="BQ91" s="433"/>
      <c r="BR91" s="434"/>
      <c r="BS91" s="104"/>
      <c r="BT91" s="104"/>
      <c r="BU91" s="108"/>
    </row>
    <row r="92" spans="2:73" ht="7.5" customHeight="1">
      <c r="B92" s="400" t="s">
        <v>372</v>
      </c>
      <c r="C92" s="401"/>
      <c r="D92" s="406" t="s">
        <v>302</v>
      </c>
      <c r="E92" s="406"/>
      <c r="F92" s="406"/>
      <c r="G92" s="406"/>
      <c r="H92" s="406"/>
      <c r="I92" s="406"/>
      <c r="J92" s="406"/>
      <c r="K92" s="406"/>
      <c r="L92" s="406"/>
      <c r="M92" s="406"/>
      <c r="N92" s="406"/>
      <c r="O92" s="406"/>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406"/>
      <c r="AO92" s="406"/>
      <c r="AP92" s="406"/>
      <c r="AQ92" s="406"/>
      <c r="AR92" s="406"/>
      <c r="AS92" s="406"/>
      <c r="AT92" s="406"/>
      <c r="AU92" s="406"/>
      <c r="AV92" s="406"/>
      <c r="AW92" s="406"/>
      <c r="AX92" s="406"/>
      <c r="AY92" s="406"/>
      <c r="AZ92" s="406"/>
      <c r="BA92" s="406"/>
      <c r="BB92" s="406"/>
      <c r="BC92" s="406"/>
      <c r="BD92" s="406"/>
      <c r="BE92" s="406"/>
      <c r="BF92" s="406"/>
      <c r="BG92" s="406"/>
      <c r="BH92" s="406"/>
      <c r="BI92" s="406"/>
      <c r="BJ92" s="406"/>
      <c r="BK92" s="406"/>
      <c r="BL92" s="406"/>
      <c r="BM92" s="406"/>
      <c r="BN92" s="406"/>
      <c r="BO92" s="406"/>
      <c r="BP92" s="406"/>
      <c r="BQ92" s="406"/>
      <c r="BR92" s="407"/>
      <c r="BS92" s="104"/>
      <c r="BT92" s="104"/>
      <c r="BU92" s="108"/>
    </row>
    <row r="93" spans="2:73" ht="7.5" customHeight="1">
      <c r="B93" s="400"/>
      <c r="C93" s="401"/>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6"/>
      <c r="AL93" s="406"/>
      <c r="AM93" s="406"/>
      <c r="AN93" s="406"/>
      <c r="AO93" s="406"/>
      <c r="AP93" s="406"/>
      <c r="AQ93" s="406"/>
      <c r="AR93" s="406"/>
      <c r="AS93" s="406"/>
      <c r="AT93" s="406"/>
      <c r="AU93" s="406"/>
      <c r="AV93" s="406"/>
      <c r="AW93" s="406"/>
      <c r="AX93" s="406"/>
      <c r="AY93" s="406"/>
      <c r="AZ93" s="406"/>
      <c r="BA93" s="406"/>
      <c r="BB93" s="406"/>
      <c r="BC93" s="406"/>
      <c r="BD93" s="406"/>
      <c r="BE93" s="406"/>
      <c r="BF93" s="406"/>
      <c r="BG93" s="406"/>
      <c r="BH93" s="406"/>
      <c r="BI93" s="406"/>
      <c r="BJ93" s="406"/>
      <c r="BK93" s="406"/>
      <c r="BL93" s="406"/>
      <c r="BM93" s="406"/>
      <c r="BN93" s="406"/>
      <c r="BO93" s="406"/>
      <c r="BP93" s="406"/>
      <c r="BQ93" s="406"/>
      <c r="BR93" s="407"/>
      <c r="BS93" s="104"/>
      <c r="BT93" s="104"/>
      <c r="BU93" s="108"/>
    </row>
    <row r="94" spans="2:73" ht="7.5" customHeight="1">
      <c r="B94" s="400" t="s">
        <v>373</v>
      </c>
      <c r="C94" s="401"/>
      <c r="D94" s="406" t="s">
        <v>306</v>
      </c>
      <c r="E94" s="406"/>
      <c r="F94" s="406"/>
      <c r="G94" s="406"/>
      <c r="H94" s="406"/>
      <c r="I94" s="406"/>
      <c r="J94" s="406"/>
      <c r="K94" s="406"/>
      <c r="L94" s="406"/>
      <c r="M94" s="406"/>
      <c r="N94" s="406"/>
      <c r="O94" s="406"/>
      <c r="P94" s="406"/>
      <c r="Q94" s="406"/>
      <c r="R94" s="406"/>
      <c r="S94" s="406"/>
      <c r="T94" s="406"/>
      <c r="U94" s="406"/>
      <c r="V94" s="406"/>
      <c r="W94" s="406"/>
      <c r="X94" s="406"/>
      <c r="Y94" s="406"/>
      <c r="Z94" s="406"/>
      <c r="AA94" s="406"/>
      <c r="AB94" s="406"/>
      <c r="AC94" s="406"/>
      <c r="AD94" s="406"/>
      <c r="AE94" s="406"/>
      <c r="AF94" s="406"/>
      <c r="AG94" s="406"/>
      <c r="AH94" s="406"/>
      <c r="AI94" s="406"/>
      <c r="AJ94" s="406"/>
      <c r="AK94" s="406"/>
      <c r="AL94" s="406"/>
      <c r="AM94" s="406"/>
      <c r="AN94" s="406"/>
      <c r="AO94" s="406"/>
      <c r="AP94" s="406"/>
      <c r="AQ94" s="406"/>
      <c r="AR94" s="406"/>
      <c r="AS94" s="406"/>
      <c r="AT94" s="406"/>
      <c r="AU94" s="406"/>
      <c r="AV94" s="406"/>
      <c r="AW94" s="406"/>
      <c r="AX94" s="406"/>
      <c r="AY94" s="406"/>
      <c r="AZ94" s="406"/>
      <c r="BA94" s="406"/>
      <c r="BB94" s="406"/>
      <c r="BC94" s="406"/>
      <c r="BD94" s="406"/>
      <c r="BE94" s="406"/>
      <c r="BF94" s="406"/>
      <c r="BG94" s="406"/>
      <c r="BH94" s="406"/>
      <c r="BI94" s="406"/>
      <c r="BJ94" s="406"/>
      <c r="BK94" s="406"/>
      <c r="BL94" s="406"/>
      <c r="BM94" s="406"/>
      <c r="BN94" s="406"/>
      <c r="BO94" s="406"/>
      <c r="BP94" s="406"/>
      <c r="BQ94" s="406"/>
      <c r="BR94" s="407"/>
      <c r="BS94" s="104"/>
      <c r="BT94" s="104"/>
      <c r="BU94" s="108"/>
    </row>
    <row r="95" spans="2:73" ht="7.5" customHeight="1">
      <c r="B95" s="400"/>
      <c r="C95" s="401"/>
      <c r="D95" s="406"/>
      <c r="E95" s="406"/>
      <c r="F95" s="406"/>
      <c r="G95" s="406"/>
      <c r="H95" s="406"/>
      <c r="I95" s="406"/>
      <c r="J95" s="406"/>
      <c r="K95" s="406"/>
      <c r="L95" s="406"/>
      <c r="M95" s="406"/>
      <c r="N95" s="406"/>
      <c r="O95" s="406"/>
      <c r="P95" s="406"/>
      <c r="Q95" s="406"/>
      <c r="R95" s="406"/>
      <c r="S95" s="406"/>
      <c r="T95" s="406"/>
      <c r="U95" s="406"/>
      <c r="V95" s="406"/>
      <c r="W95" s="406"/>
      <c r="X95" s="406"/>
      <c r="Y95" s="406"/>
      <c r="Z95" s="406"/>
      <c r="AA95" s="406"/>
      <c r="AB95" s="406"/>
      <c r="AC95" s="406"/>
      <c r="AD95" s="406"/>
      <c r="AE95" s="406"/>
      <c r="AF95" s="406"/>
      <c r="AG95" s="406"/>
      <c r="AH95" s="406"/>
      <c r="AI95" s="406"/>
      <c r="AJ95" s="406"/>
      <c r="AK95" s="406"/>
      <c r="AL95" s="406"/>
      <c r="AM95" s="406"/>
      <c r="AN95" s="406"/>
      <c r="AO95" s="406"/>
      <c r="AP95" s="406"/>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6"/>
      <c r="BR95" s="407"/>
      <c r="BS95" s="104"/>
      <c r="BT95" s="104"/>
      <c r="BU95" s="108"/>
    </row>
    <row r="96" spans="2:73" ht="7.5" customHeight="1">
      <c r="B96" s="400" t="s">
        <v>374</v>
      </c>
      <c r="C96" s="401"/>
      <c r="D96" s="402" t="s">
        <v>321</v>
      </c>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2"/>
      <c r="BD96" s="402"/>
      <c r="BE96" s="402"/>
      <c r="BF96" s="402"/>
      <c r="BG96" s="402"/>
      <c r="BH96" s="402"/>
      <c r="BI96" s="402"/>
      <c r="BJ96" s="402"/>
      <c r="BK96" s="402"/>
      <c r="BL96" s="402"/>
      <c r="BM96" s="402"/>
      <c r="BN96" s="402"/>
      <c r="BO96" s="402"/>
      <c r="BP96" s="402"/>
      <c r="BQ96" s="402"/>
      <c r="BR96" s="403"/>
      <c r="BS96" s="105"/>
      <c r="BT96" s="104"/>
      <c r="BU96" s="108"/>
    </row>
    <row r="97" spans="2:73" ht="7.5" customHeight="1">
      <c r="B97" s="400"/>
      <c r="C97" s="401"/>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2"/>
      <c r="BD97" s="402"/>
      <c r="BE97" s="402"/>
      <c r="BF97" s="402"/>
      <c r="BG97" s="402"/>
      <c r="BH97" s="402"/>
      <c r="BI97" s="402"/>
      <c r="BJ97" s="402"/>
      <c r="BK97" s="402"/>
      <c r="BL97" s="402"/>
      <c r="BM97" s="402"/>
      <c r="BN97" s="402"/>
      <c r="BO97" s="402"/>
      <c r="BP97" s="402"/>
      <c r="BQ97" s="402"/>
      <c r="BR97" s="403"/>
      <c r="BS97" s="121"/>
      <c r="BT97" s="106"/>
      <c r="BU97" s="108"/>
    </row>
    <row r="98" spans="2:73" ht="7.5" customHeight="1">
      <c r="B98" s="122"/>
      <c r="C98" s="123"/>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2"/>
      <c r="BD98" s="402"/>
      <c r="BE98" s="402"/>
      <c r="BF98" s="402"/>
      <c r="BG98" s="402"/>
      <c r="BH98" s="402"/>
      <c r="BI98" s="402"/>
      <c r="BJ98" s="402"/>
      <c r="BK98" s="402"/>
      <c r="BL98" s="402"/>
      <c r="BM98" s="402"/>
      <c r="BN98" s="402"/>
      <c r="BO98" s="402"/>
      <c r="BP98" s="402"/>
      <c r="BQ98" s="402"/>
      <c r="BR98" s="403"/>
      <c r="BS98" s="104"/>
      <c r="BT98" s="108"/>
      <c r="BU98" s="108"/>
    </row>
    <row r="99" spans="2:73" ht="7.5" customHeight="1">
      <c r="B99" s="122"/>
      <c r="C99" s="123"/>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402"/>
      <c r="BP99" s="402"/>
      <c r="BQ99" s="402"/>
      <c r="BR99" s="403"/>
      <c r="BS99" s="104"/>
      <c r="BT99" s="108"/>
      <c r="BU99" s="108"/>
    </row>
    <row r="100" spans="2:73" ht="7.5" customHeight="1">
      <c r="B100" s="400" t="s">
        <v>375</v>
      </c>
      <c r="C100" s="401"/>
      <c r="D100" s="402" t="s">
        <v>360</v>
      </c>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402"/>
      <c r="BP100" s="402"/>
      <c r="BQ100" s="402"/>
      <c r="BR100" s="403"/>
      <c r="BS100" s="104"/>
      <c r="BT100" s="108"/>
      <c r="BU100" s="108"/>
    </row>
    <row r="101" spans="2:73" ht="7.5" customHeight="1">
      <c r="B101" s="400"/>
      <c r="C101" s="401"/>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402"/>
      <c r="BP101" s="402"/>
      <c r="BQ101" s="402"/>
      <c r="BR101" s="403"/>
      <c r="BS101" s="104"/>
      <c r="BT101" s="108"/>
      <c r="BU101" s="108"/>
    </row>
    <row r="102" spans="2:73" ht="7.5" customHeight="1">
      <c r="B102" s="116"/>
      <c r="C102" s="104"/>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402"/>
      <c r="BP102" s="402"/>
      <c r="BQ102" s="402"/>
      <c r="BR102" s="403"/>
      <c r="BS102" s="104"/>
      <c r="BT102" s="108"/>
      <c r="BU102" s="108"/>
    </row>
    <row r="103" spans="2:73" ht="7.5" customHeight="1">
      <c r="B103" s="116"/>
      <c r="C103" s="104"/>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402"/>
      <c r="BP103" s="402"/>
      <c r="BQ103" s="402"/>
      <c r="BR103" s="403"/>
      <c r="BS103" s="104"/>
      <c r="BT103" s="108"/>
      <c r="BU103" s="108"/>
    </row>
    <row r="104" spans="2:73" ht="7.5" customHeight="1">
      <c r="B104" s="400" t="s">
        <v>376</v>
      </c>
      <c r="C104" s="401"/>
      <c r="D104" s="402" t="s">
        <v>361</v>
      </c>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402"/>
      <c r="BP104" s="402"/>
      <c r="BQ104" s="402"/>
      <c r="BR104" s="403"/>
      <c r="BS104" s="104"/>
      <c r="BT104" s="108"/>
      <c r="BU104" s="108"/>
    </row>
    <row r="105" spans="2:73" ht="7.5" customHeight="1">
      <c r="B105" s="400"/>
      <c r="C105" s="401"/>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2"/>
      <c r="AZ105" s="402"/>
      <c r="BA105" s="402"/>
      <c r="BB105" s="402"/>
      <c r="BC105" s="402"/>
      <c r="BD105" s="402"/>
      <c r="BE105" s="402"/>
      <c r="BF105" s="402"/>
      <c r="BG105" s="402"/>
      <c r="BH105" s="402"/>
      <c r="BI105" s="402"/>
      <c r="BJ105" s="402"/>
      <c r="BK105" s="402"/>
      <c r="BL105" s="402"/>
      <c r="BM105" s="402"/>
      <c r="BN105" s="402"/>
      <c r="BO105" s="402"/>
      <c r="BP105" s="402"/>
      <c r="BQ105" s="402"/>
      <c r="BR105" s="403"/>
      <c r="BS105" s="104"/>
      <c r="BT105" s="108"/>
      <c r="BU105" s="108"/>
    </row>
    <row r="106" spans="2:73" ht="7.5" customHeight="1">
      <c r="B106" s="116"/>
      <c r="C106" s="104"/>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c r="AS106" s="402"/>
      <c r="AT106" s="402"/>
      <c r="AU106" s="402"/>
      <c r="AV106" s="402"/>
      <c r="AW106" s="402"/>
      <c r="AX106" s="402"/>
      <c r="AY106" s="402"/>
      <c r="AZ106" s="402"/>
      <c r="BA106" s="402"/>
      <c r="BB106" s="402"/>
      <c r="BC106" s="402"/>
      <c r="BD106" s="402"/>
      <c r="BE106" s="402"/>
      <c r="BF106" s="402"/>
      <c r="BG106" s="402"/>
      <c r="BH106" s="402"/>
      <c r="BI106" s="402"/>
      <c r="BJ106" s="402"/>
      <c r="BK106" s="402"/>
      <c r="BL106" s="402"/>
      <c r="BM106" s="402"/>
      <c r="BN106" s="402"/>
      <c r="BO106" s="402"/>
      <c r="BP106" s="402"/>
      <c r="BQ106" s="402"/>
      <c r="BR106" s="403"/>
      <c r="BS106" s="104"/>
      <c r="BT106" s="114"/>
      <c r="BU106" s="108"/>
    </row>
    <row r="107" spans="2:73" ht="7.5" customHeight="1">
      <c r="B107" s="116"/>
      <c r="C107" s="104"/>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2"/>
      <c r="AY107" s="402"/>
      <c r="AZ107" s="402"/>
      <c r="BA107" s="402"/>
      <c r="BB107" s="402"/>
      <c r="BC107" s="402"/>
      <c r="BD107" s="402"/>
      <c r="BE107" s="402"/>
      <c r="BF107" s="402"/>
      <c r="BG107" s="402"/>
      <c r="BH107" s="402"/>
      <c r="BI107" s="402"/>
      <c r="BJ107" s="402"/>
      <c r="BK107" s="402"/>
      <c r="BL107" s="402"/>
      <c r="BM107" s="402"/>
      <c r="BN107" s="402"/>
      <c r="BO107" s="402"/>
      <c r="BP107" s="402"/>
      <c r="BQ107" s="402"/>
      <c r="BR107" s="403"/>
      <c r="BS107" s="113"/>
      <c r="BT107" s="104"/>
      <c r="BU107" s="108"/>
    </row>
    <row r="108" spans="2:73" ht="7.5" customHeight="1">
      <c r="B108" s="400" t="s">
        <v>377</v>
      </c>
      <c r="C108" s="401"/>
      <c r="D108" s="406" t="s">
        <v>324</v>
      </c>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7"/>
      <c r="BS108" s="104"/>
      <c r="BT108" s="104"/>
      <c r="BU108" s="108"/>
    </row>
    <row r="109" spans="2:73" ht="7.5" customHeight="1">
      <c r="B109" s="400"/>
      <c r="C109" s="401"/>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06"/>
      <c r="BQ109" s="406"/>
      <c r="BR109" s="407"/>
      <c r="BS109" s="104"/>
      <c r="BT109" s="104"/>
      <c r="BU109" s="108"/>
    </row>
    <row r="110" spans="2:73" ht="7.5" customHeight="1">
      <c r="B110" s="400" t="s">
        <v>378</v>
      </c>
      <c r="C110" s="401"/>
      <c r="D110" s="410" t="s">
        <v>333</v>
      </c>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0"/>
      <c r="AE110" s="410"/>
      <c r="AF110" s="410"/>
      <c r="AG110" s="410"/>
      <c r="AH110" s="410"/>
      <c r="AI110" s="410"/>
      <c r="AJ110" s="410"/>
      <c r="AK110" s="410"/>
      <c r="AL110" s="410"/>
      <c r="AM110" s="410"/>
      <c r="AN110" s="410"/>
      <c r="AO110" s="410"/>
      <c r="AP110" s="410"/>
      <c r="AQ110" s="410"/>
      <c r="AR110" s="410"/>
      <c r="AS110" s="410"/>
      <c r="AT110" s="410"/>
      <c r="AU110" s="410"/>
      <c r="AV110" s="410"/>
      <c r="AW110" s="410"/>
      <c r="AX110" s="410"/>
      <c r="AY110" s="410"/>
      <c r="AZ110" s="410"/>
      <c r="BA110" s="410"/>
      <c r="BB110" s="410"/>
      <c r="BC110" s="410"/>
      <c r="BD110" s="410"/>
      <c r="BE110" s="410"/>
      <c r="BF110" s="410"/>
      <c r="BG110" s="410"/>
      <c r="BH110" s="410"/>
      <c r="BI110" s="410"/>
      <c r="BJ110" s="410"/>
      <c r="BK110" s="410"/>
      <c r="BL110" s="410"/>
      <c r="BM110" s="410"/>
      <c r="BN110" s="410"/>
      <c r="BO110" s="410"/>
      <c r="BP110" s="410"/>
      <c r="BQ110" s="410"/>
      <c r="BR110" s="411"/>
      <c r="BS110" s="104"/>
      <c r="BT110" s="104"/>
      <c r="BU110" s="108"/>
    </row>
    <row r="111" spans="2:73" ht="7.5" customHeight="1">
      <c r="B111" s="424"/>
      <c r="C111" s="425"/>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0"/>
      <c r="AM111" s="410"/>
      <c r="AN111" s="410"/>
      <c r="AO111" s="410"/>
      <c r="AP111" s="410"/>
      <c r="AQ111" s="410"/>
      <c r="AR111" s="410"/>
      <c r="AS111" s="410"/>
      <c r="AT111" s="410"/>
      <c r="AU111" s="410"/>
      <c r="AV111" s="410"/>
      <c r="AW111" s="410"/>
      <c r="AX111" s="410"/>
      <c r="AY111" s="410"/>
      <c r="AZ111" s="410"/>
      <c r="BA111" s="410"/>
      <c r="BB111" s="410"/>
      <c r="BC111" s="410"/>
      <c r="BD111" s="410"/>
      <c r="BE111" s="410"/>
      <c r="BF111" s="410"/>
      <c r="BG111" s="410"/>
      <c r="BH111" s="410"/>
      <c r="BI111" s="410"/>
      <c r="BJ111" s="410"/>
      <c r="BK111" s="410"/>
      <c r="BL111" s="410"/>
      <c r="BM111" s="410"/>
      <c r="BN111" s="410"/>
      <c r="BO111" s="410"/>
      <c r="BP111" s="410"/>
      <c r="BQ111" s="410"/>
      <c r="BR111" s="411"/>
      <c r="BS111" s="104"/>
      <c r="BT111" s="104"/>
      <c r="BU111" s="108"/>
    </row>
    <row r="112" spans="2:73" ht="7.5" customHeight="1">
      <c r="B112" s="116"/>
      <c r="C112" s="104"/>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0"/>
      <c r="AE112" s="410"/>
      <c r="AF112" s="410"/>
      <c r="AG112" s="410"/>
      <c r="AH112" s="410"/>
      <c r="AI112" s="410"/>
      <c r="AJ112" s="410"/>
      <c r="AK112" s="410"/>
      <c r="AL112" s="410"/>
      <c r="AM112" s="410"/>
      <c r="AN112" s="410"/>
      <c r="AO112" s="410"/>
      <c r="AP112" s="410"/>
      <c r="AQ112" s="410"/>
      <c r="AR112" s="410"/>
      <c r="AS112" s="410"/>
      <c r="AT112" s="410"/>
      <c r="AU112" s="410"/>
      <c r="AV112" s="410"/>
      <c r="AW112" s="410"/>
      <c r="AX112" s="410"/>
      <c r="AY112" s="410"/>
      <c r="AZ112" s="410"/>
      <c r="BA112" s="410"/>
      <c r="BB112" s="410"/>
      <c r="BC112" s="410"/>
      <c r="BD112" s="410"/>
      <c r="BE112" s="410"/>
      <c r="BF112" s="410"/>
      <c r="BG112" s="410"/>
      <c r="BH112" s="410"/>
      <c r="BI112" s="410"/>
      <c r="BJ112" s="410"/>
      <c r="BK112" s="410"/>
      <c r="BL112" s="410"/>
      <c r="BM112" s="410"/>
      <c r="BN112" s="410"/>
      <c r="BO112" s="410"/>
      <c r="BP112" s="410"/>
      <c r="BQ112" s="410"/>
      <c r="BR112" s="411"/>
      <c r="BS112" s="104"/>
      <c r="BT112" s="104"/>
      <c r="BU112" s="108"/>
    </row>
    <row r="113" spans="2:74" s="107" customFormat="1" ht="7.5" customHeight="1">
      <c r="B113" s="117"/>
      <c r="C113" s="118"/>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12"/>
      <c r="AE113" s="412"/>
      <c r="AF113" s="412"/>
      <c r="AG113" s="412"/>
      <c r="AH113" s="412"/>
      <c r="AI113" s="412"/>
      <c r="AJ113" s="412"/>
      <c r="AK113" s="412"/>
      <c r="AL113" s="412"/>
      <c r="AM113" s="412"/>
      <c r="AN113" s="412"/>
      <c r="AO113" s="412"/>
      <c r="AP113" s="412"/>
      <c r="AQ113" s="412"/>
      <c r="AR113" s="412"/>
      <c r="AS113" s="412"/>
      <c r="AT113" s="412"/>
      <c r="AU113" s="412"/>
      <c r="AV113" s="412"/>
      <c r="AW113" s="412"/>
      <c r="AX113" s="412"/>
      <c r="AY113" s="412"/>
      <c r="AZ113" s="412"/>
      <c r="BA113" s="412"/>
      <c r="BB113" s="412"/>
      <c r="BC113" s="412"/>
      <c r="BD113" s="412"/>
      <c r="BE113" s="412"/>
      <c r="BF113" s="412"/>
      <c r="BG113" s="412"/>
      <c r="BH113" s="412"/>
      <c r="BI113" s="412"/>
      <c r="BJ113" s="412"/>
      <c r="BK113" s="412"/>
      <c r="BL113" s="412"/>
      <c r="BM113" s="412"/>
      <c r="BN113" s="412"/>
      <c r="BO113" s="412"/>
      <c r="BP113" s="412"/>
      <c r="BQ113" s="412"/>
      <c r="BR113" s="413"/>
      <c r="BS113" s="104"/>
      <c r="BT113" s="104"/>
      <c r="BU113" s="108"/>
    </row>
    <row r="114" spans="2:74" s="107" customFormat="1" ht="7.5" customHeight="1">
      <c r="BS114" s="104"/>
      <c r="BT114" s="104"/>
      <c r="BU114" s="108"/>
    </row>
    <row r="115" spans="2:74" ht="7.5" customHeight="1">
      <c r="BS115" s="104"/>
      <c r="BT115" s="104"/>
      <c r="BU115" s="108"/>
    </row>
    <row r="116" spans="2:74" ht="7.5" customHeight="1">
      <c r="B116" s="418" t="s">
        <v>416</v>
      </c>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19"/>
      <c r="BD116" s="419"/>
      <c r="BE116" s="419"/>
      <c r="BF116" s="419"/>
      <c r="BG116" s="419"/>
      <c r="BH116" s="419"/>
      <c r="BI116" s="419"/>
      <c r="BJ116" s="419"/>
      <c r="BK116" s="419"/>
      <c r="BL116" s="419"/>
      <c r="BM116" s="419"/>
      <c r="BN116" s="419"/>
      <c r="BO116" s="419"/>
      <c r="BP116" s="419"/>
      <c r="BQ116" s="419"/>
      <c r="BR116" s="420"/>
      <c r="BS116" s="104"/>
      <c r="BT116" s="104"/>
      <c r="BU116" s="108"/>
    </row>
    <row r="117" spans="2:74" ht="7.5" customHeight="1">
      <c r="B117" s="421"/>
      <c r="C117" s="422"/>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422"/>
      <c r="AL117" s="422"/>
      <c r="AM117" s="422"/>
      <c r="AN117" s="422"/>
      <c r="AO117" s="422"/>
      <c r="AP117" s="422"/>
      <c r="AQ117" s="422"/>
      <c r="AR117" s="422"/>
      <c r="AS117" s="422"/>
      <c r="AT117" s="422"/>
      <c r="AU117" s="422"/>
      <c r="AV117" s="422"/>
      <c r="AW117" s="422"/>
      <c r="AX117" s="422"/>
      <c r="AY117" s="422"/>
      <c r="AZ117" s="422"/>
      <c r="BA117" s="422"/>
      <c r="BB117" s="422"/>
      <c r="BC117" s="422"/>
      <c r="BD117" s="422"/>
      <c r="BE117" s="422"/>
      <c r="BF117" s="422"/>
      <c r="BG117" s="422"/>
      <c r="BH117" s="422"/>
      <c r="BI117" s="422"/>
      <c r="BJ117" s="422"/>
      <c r="BK117" s="422"/>
      <c r="BL117" s="422"/>
      <c r="BM117" s="422"/>
      <c r="BN117" s="422"/>
      <c r="BO117" s="422"/>
      <c r="BP117" s="422"/>
      <c r="BQ117" s="422"/>
      <c r="BR117" s="423"/>
      <c r="BS117" s="104"/>
      <c r="BT117" s="104"/>
      <c r="BU117" s="108"/>
    </row>
    <row r="118" spans="2:74" ht="7.5" customHeight="1">
      <c r="B118" s="400" t="s">
        <v>379</v>
      </c>
      <c r="C118" s="401"/>
      <c r="D118" s="402" t="s">
        <v>380</v>
      </c>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2"/>
      <c r="AY118" s="402"/>
      <c r="AZ118" s="402"/>
      <c r="BA118" s="402"/>
      <c r="BB118" s="402"/>
      <c r="BC118" s="402"/>
      <c r="BD118" s="402"/>
      <c r="BE118" s="402"/>
      <c r="BF118" s="402"/>
      <c r="BG118" s="402"/>
      <c r="BH118" s="402"/>
      <c r="BI118" s="402"/>
      <c r="BJ118" s="402"/>
      <c r="BK118" s="402"/>
      <c r="BL118" s="402"/>
      <c r="BM118" s="402"/>
      <c r="BN118" s="402"/>
      <c r="BO118" s="402"/>
      <c r="BP118" s="402"/>
      <c r="BQ118" s="402"/>
      <c r="BR118" s="403"/>
      <c r="BS118" s="104"/>
      <c r="BT118" s="104"/>
      <c r="BU118" s="108"/>
    </row>
    <row r="119" spans="2:74" ht="7.5" customHeight="1">
      <c r="B119" s="424"/>
      <c r="C119" s="425"/>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c r="AI119" s="402"/>
      <c r="AJ119" s="402"/>
      <c r="AK119" s="402"/>
      <c r="AL119" s="402"/>
      <c r="AM119" s="402"/>
      <c r="AN119" s="402"/>
      <c r="AO119" s="402"/>
      <c r="AP119" s="402"/>
      <c r="AQ119" s="402"/>
      <c r="AR119" s="402"/>
      <c r="AS119" s="402"/>
      <c r="AT119" s="402"/>
      <c r="AU119" s="402"/>
      <c r="AV119" s="402"/>
      <c r="AW119" s="402"/>
      <c r="AX119" s="402"/>
      <c r="AY119" s="402"/>
      <c r="AZ119" s="402"/>
      <c r="BA119" s="402"/>
      <c r="BB119" s="402"/>
      <c r="BC119" s="402"/>
      <c r="BD119" s="402"/>
      <c r="BE119" s="402"/>
      <c r="BF119" s="402"/>
      <c r="BG119" s="402"/>
      <c r="BH119" s="402"/>
      <c r="BI119" s="402"/>
      <c r="BJ119" s="402"/>
      <c r="BK119" s="402"/>
      <c r="BL119" s="402"/>
      <c r="BM119" s="402"/>
      <c r="BN119" s="402"/>
      <c r="BO119" s="402"/>
      <c r="BP119" s="402"/>
      <c r="BQ119" s="402"/>
      <c r="BR119" s="403"/>
      <c r="BS119" s="104"/>
      <c r="BT119" s="104"/>
      <c r="BU119" s="108"/>
    </row>
    <row r="120" spans="2:74" ht="7.5" customHeight="1">
      <c r="B120" s="116"/>
      <c r="C120" s="104"/>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402"/>
      <c r="AY120" s="402"/>
      <c r="AZ120" s="402"/>
      <c r="BA120" s="402"/>
      <c r="BB120" s="402"/>
      <c r="BC120" s="402"/>
      <c r="BD120" s="402"/>
      <c r="BE120" s="402"/>
      <c r="BF120" s="402"/>
      <c r="BG120" s="402"/>
      <c r="BH120" s="402"/>
      <c r="BI120" s="402"/>
      <c r="BJ120" s="402"/>
      <c r="BK120" s="402"/>
      <c r="BL120" s="402"/>
      <c r="BM120" s="402"/>
      <c r="BN120" s="402"/>
      <c r="BO120" s="402"/>
      <c r="BP120" s="402"/>
      <c r="BQ120" s="402"/>
      <c r="BR120" s="403"/>
      <c r="BS120" s="104"/>
      <c r="BT120" s="104"/>
      <c r="BU120" s="108"/>
    </row>
    <row r="121" spans="2:74" ht="7.5" customHeight="1">
      <c r="B121" s="116"/>
      <c r="C121" s="104"/>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2"/>
      <c r="AZ121" s="402"/>
      <c r="BA121" s="402"/>
      <c r="BB121" s="402"/>
      <c r="BC121" s="402"/>
      <c r="BD121" s="402"/>
      <c r="BE121" s="402"/>
      <c r="BF121" s="402"/>
      <c r="BG121" s="402"/>
      <c r="BH121" s="402"/>
      <c r="BI121" s="402"/>
      <c r="BJ121" s="402"/>
      <c r="BK121" s="402"/>
      <c r="BL121" s="402"/>
      <c r="BM121" s="402"/>
      <c r="BN121" s="402"/>
      <c r="BO121" s="402"/>
      <c r="BP121" s="402"/>
      <c r="BQ121" s="402"/>
      <c r="BR121" s="403"/>
      <c r="BS121" s="104"/>
      <c r="BT121" s="104"/>
      <c r="BU121" s="108"/>
    </row>
    <row r="122" spans="2:74" ht="7.5" customHeight="1">
      <c r="B122" s="117"/>
      <c r="C122" s="118"/>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c r="BM122" s="408"/>
      <c r="BN122" s="408"/>
      <c r="BO122" s="408"/>
      <c r="BP122" s="408"/>
      <c r="BQ122" s="408"/>
      <c r="BR122" s="409"/>
      <c r="BS122" s="104"/>
      <c r="BT122" s="104"/>
      <c r="BU122" s="108"/>
    </row>
    <row r="123" spans="2:74" ht="7.5" customHeight="1">
      <c r="D123" s="107"/>
      <c r="E123" s="109"/>
      <c r="F123" s="104"/>
      <c r="G123" s="104"/>
      <c r="H123" s="104"/>
      <c r="I123" s="104"/>
      <c r="J123" s="104"/>
      <c r="K123" s="435" t="s">
        <v>330</v>
      </c>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436"/>
      <c r="AV123" s="436"/>
      <c r="AW123" s="436"/>
      <c r="AX123" s="436"/>
      <c r="AY123" s="436"/>
      <c r="AZ123" s="436"/>
      <c r="BA123" s="436"/>
      <c r="BB123" s="436"/>
      <c r="BC123" s="436"/>
      <c r="BD123" s="436"/>
      <c r="BE123" s="436"/>
      <c r="BF123" s="436"/>
      <c r="BG123" s="436"/>
      <c r="BH123" s="436"/>
      <c r="BI123" s="436"/>
      <c r="BJ123" s="436"/>
      <c r="BK123" s="436"/>
      <c r="BL123" s="436"/>
      <c r="BM123" s="436"/>
      <c r="BN123" s="436"/>
      <c r="BO123" s="436"/>
      <c r="BP123" s="436"/>
      <c r="BQ123" s="436"/>
      <c r="BR123" s="437"/>
      <c r="BS123" s="104"/>
      <c r="BT123" s="104"/>
      <c r="BU123" s="430"/>
      <c r="BV123" s="431"/>
    </row>
    <row r="124" spans="2:74" ht="7.5" customHeight="1">
      <c r="D124" s="107"/>
      <c r="E124" s="109"/>
      <c r="F124" s="104"/>
      <c r="G124" s="104"/>
      <c r="H124" s="104"/>
      <c r="I124" s="104"/>
      <c r="J124" s="104"/>
      <c r="K124" s="432"/>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433"/>
      <c r="AK124" s="433"/>
      <c r="AL124" s="433"/>
      <c r="AM124" s="433"/>
      <c r="AN124" s="433"/>
      <c r="AO124" s="433"/>
      <c r="AP124" s="433"/>
      <c r="AQ124" s="433"/>
      <c r="AR124" s="433"/>
      <c r="AS124" s="433"/>
      <c r="AT124" s="433"/>
      <c r="AU124" s="433"/>
      <c r="AV124" s="433"/>
      <c r="AW124" s="433"/>
      <c r="AX124" s="433"/>
      <c r="AY124" s="433"/>
      <c r="AZ124" s="433"/>
      <c r="BA124" s="433"/>
      <c r="BB124" s="433"/>
      <c r="BC124" s="433"/>
      <c r="BD124" s="433"/>
      <c r="BE124" s="433"/>
      <c r="BF124" s="433"/>
      <c r="BG124" s="433"/>
      <c r="BH124" s="433"/>
      <c r="BI124" s="433"/>
      <c r="BJ124" s="433"/>
      <c r="BK124" s="433"/>
      <c r="BL124" s="433"/>
      <c r="BM124" s="433"/>
      <c r="BN124" s="433"/>
      <c r="BO124" s="433"/>
      <c r="BP124" s="433"/>
      <c r="BQ124" s="433"/>
      <c r="BR124" s="434"/>
      <c r="BS124" s="104"/>
      <c r="BT124" s="104"/>
      <c r="BU124" s="430"/>
      <c r="BV124" s="431"/>
    </row>
    <row r="125" spans="2:74" ht="7.5" customHeight="1">
      <c r="D125" s="107"/>
      <c r="E125" s="110"/>
      <c r="F125" s="111"/>
      <c r="G125" s="111"/>
      <c r="H125" s="111"/>
      <c r="I125" s="428"/>
      <c r="J125" s="428"/>
      <c r="K125" s="400" t="s">
        <v>383</v>
      </c>
      <c r="L125" s="401"/>
      <c r="M125" s="406" t="s">
        <v>327</v>
      </c>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6"/>
      <c r="AK125" s="406"/>
      <c r="AL125" s="406"/>
      <c r="AM125" s="406"/>
      <c r="AN125" s="406"/>
      <c r="AO125" s="406"/>
      <c r="AP125" s="406"/>
      <c r="AQ125" s="406"/>
      <c r="AR125" s="406"/>
      <c r="AS125" s="406"/>
      <c r="AT125" s="406"/>
      <c r="AU125" s="406"/>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406"/>
      <c r="BR125" s="407"/>
      <c r="BS125" s="104"/>
      <c r="BT125" s="104"/>
      <c r="BU125" s="108"/>
    </row>
    <row r="126" spans="2:74" ht="7.5" customHeight="1">
      <c r="D126" s="107"/>
      <c r="E126" s="112"/>
      <c r="F126" s="113"/>
      <c r="G126" s="107"/>
      <c r="H126" s="107"/>
      <c r="I126" s="429"/>
      <c r="J126" s="429"/>
      <c r="K126" s="400"/>
      <c r="L126" s="401"/>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c r="AS126" s="406"/>
      <c r="AT126" s="406"/>
      <c r="AU126" s="406"/>
      <c r="AV126" s="406"/>
      <c r="AW126" s="406"/>
      <c r="AX126" s="406"/>
      <c r="AY126" s="406"/>
      <c r="AZ126" s="406"/>
      <c r="BA126" s="406"/>
      <c r="BB126" s="406"/>
      <c r="BC126" s="406"/>
      <c r="BD126" s="406"/>
      <c r="BE126" s="406"/>
      <c r="BF126" s="406"/>
      <c r="BG126" s="406"/>
      <c r="BH126" s="406"/>
      <c r="BI126" s="406"/>
      <c r="BJ126" s="406"/>
      <c r="BK126" s="406"/>
      <c r="BL126" s="406"/>
      <c r="BM126" s="406"/>
      <c r="BN126" s="406"/>
      <c r="BO126" s="406"/>
      <c r="BP126" s="406"/>
      <c r="BQ126" s="406"/>
      <c r="BR126" s="407"/>
      <c r="BS126" s="104"/>
      <c r="BT126" s="104"/>
      <c r="BU126" s="108"/>
    </row>
    <row r="127" spans="2:74" ht="7.5" customHeight="1">
      <c r="D127" s="107"/>
      <c r="E127" s="109"/>
      <c r="F127" s="104"/>
      <c r="G127" s="107"/>
      <c r="H127" s="107"/>
      <c r="I127" s="107"/>
      <c r="J127" s="107"/>
      <c r="K127" s="400" t="s">
        <v>384</v>
      </c>
      <c r="L127" s="401"/>
      <c r="M127" s="402" t="s">
        <v>329</v>
      </c>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2"/>
      <c r="AZ127" s="402"/>
      <c r="BA127" s="402"/>
      <c r="BB127" s="402"/>
      <c r="BC127" s="402"/>
      <c r="BD127" s="402"/>
      <c r="BE127" s="402"/>
      <c r="BF127" s="402"/>
      <c r="BG127" s="402"/>
      <c r="BH127" s="402"/>
      <c r="BI127" s="402"/>
      <c r="BJ127" s="402"/>
      <c r="BK127" s="402"/>
      <c r="BL127" s="402"/>
      <c r="BM127" s="402"/>
      <c r="BN127" s="402"/>
      <c r="BO127" s="402"/>
      <c r="BP127" s="402"/>
      <c r="BQ127" s="402"/>
      <c r="BR127" s="403"/>
      <c r="BS127" s="104"/>
      <c r="BT127" s="104"/>
      <c r="BU127" s="108"/>
    </row>
    <row r="128" spans="2:74" ht="7.5" customHeight="1">
      <c r="D128" s="107"/>
      <c r="E128" s="109"/>
      <c r="F128" s="104"/>
      <c r="G128" s="107"/>
      <c r="H128" s="107"/>
      <c r="I128" s="107"/>
      <c r="J128" s="107"/>
      <c r="K128" s="400"/>
      <c r="L128" s="401"/>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c r="AI128" s="402"/>
      <c r="AJ128" s="402"/>
      <c r="AK128" s="402"/>
      <c r="AL128" s="402"/>
      <c r="AM128" s="402"/>
      <c r="AN128" s="402"/>
      <c r="AO128" s="402"/>
      <c r="AP128" s="402"/>
      <c r="AQ128" s="402"/>
      <c r="AR128" s="402"/>
      <c r="AS128" s="402"/>
      <c r="AT128" s="402"/>
      <c r="AU128" s="402"/>
      <c r="AV128" s="402"/>
      <c r="AW128" s="402"/>
      <c r="AX128" s="402"/>
      <c r="AY128" s="402"/>
      <c r="AZ128" s="402"/>
      <c r="BA128" s="402"/>
      <c r="BB128" s="402"/>
      <c r="BC128" s="402"/>
      <c r="BD128" s="402"/>
      <c r="BE128" s="402"/>
      <c r="BF128" s="402"/>
      <c r="BG128" s="402"/>
      <c r="BH128" s="402"/>
      <c r="BI128" s="402"/>
      <c r="BJ128" s="402"/>
      <c r="BK128" s="402"/>
      <c r="BL128" s="402"/>
      <c r="BM128" s="402"/>
      <c r="BN128" s="402"/>
      <c r="BO128" s="402"/>
      <c r="BP128" s="402"/>
      <c r="BQ128" s="402"/>
      <c r="BR128" s="403"/>
      <c r="BS128" s="104"/>
      <c r="BT128" s="104"/>
      <c r="BU128" s="108"/>
    </row>
    <row r="129" spans="2:73" ht="7.5" customHeight="1">
      <c r="D129" s="107"/>
      <c r="E129" s="109"/>
      <c r="F129" s="104"/>
      <c r="G129" s="107"/>
      <c r="H129" s="107"/>
      <c r="I129" s="107"/>
      <c r="J129" s="107"/>
      <c r="K129" s="400" t="s">
        <v>385</v>
      </c>
      <c r="L129" s="401"/>
      <c r="M129" s="402" t="s">
        <v>309</v>
      </c>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402"/>
      <c r="BA129" s="402"/>
      <c r="BB129" s="402"/>
      <c r="BC129" s="402"/>
      <c r="BD129" s="402"/>
      <c r="BE129" s="402"/>
      <c r="BF129" s="402"/>
      <c r="BG129" s="402"/>
      <c r="BH129" s="402"/>
      <c r="BI129" s="402"/>
      <c r="BJ129" s="402"/>
      <c r="BK129" s="402"/>
      <c r="BL129" s="402"/>
      <c r="BM129" s="402"/>
      <c r="BN129" s="402"/>
      <c r="BO129" s="402"/>
      <c r="BP129" s="402"/>
      <c r="BQ129" s="402"/>
      <c r="BR129" s="403"/>
      <c r="BS129" s="104"/>
      <c r="BT129" s="104"/>
      <c r="BU129" s="108"/>
    </row>
    <row r="130" spans="2:73" ht="7.5" customHeight="1">
      <c r="D130" s="107"/>
      <c r="E130" s="109"/>
      <c r="F130" s="104"/>
      <c r="G130" s="107"/>
      <c r="H130" s="107"/>
      <c r="I130" s="107"/>
      <c r="J130" s="107"/>
      <c r="K130" s="400"/>
      <c r="L130" s="401"/>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402"/>
      <c r="BA130" s="402"/>
      <c r="BB130" s="402"/>
      <c r="BC130" s="402"/>
      <c r="BD130" s="402"/>
      <c r="BE130" s="402"/>
      <c r="BF130" s="402"/>
      <c r="BG130" s="402"/>
      <c r="BH130" s="402"/>
      <c r="BI130" s="402"/>
      <c r="BJ130" s="402"/>
      <c r="BK130" s="402"/>
      <c r="BL130" s="402"/>
      <c r="BM130" s="402"/>
      <c r="BN130" s="402"/>
      <c r="BO130" s="402"/>
      <c r="BP130" s="402"/>
      <c r="BQ130" s="402"/>
      <c r="BR130" s="403"/>
      <c r="BS130" s="104"/>
      <c r="BT130" s="104"/>
      <c r="BU130" s="108"/>
    </row>
    <row r="131" spans="2:73" ht="7.5" customHeight="1">
      <c r="D131" s="107"/>
      <c r="E131" s="109"/>
      <c r="F131" s="104"/>
      <c r="G131" s="107"/>
      <c r="H131" s="107"/>
      <c r="I131" s="107"/>
      <c r="J131" s="107"/>
      <c r="K131" s="400" t="s">
        <v>386</v>
      </c>
      <c r="L131" s="401"/>
      <c r="M131" s="406" t="s">
        <v>320</v>
      </c>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6"/>
      <c r="AY131" s="406"/>
      <c r="AZ131" s="406"/>
      <c r="BA131" s="406"/>
      <c r="BB131" s="406"/>
      <c r="BC131" s="406"/>
      <c r="BD131" s="406"/>
      <c r="BE131" s="406"/>
      <c r="BF131" s="406"/>
      <c r="BG131" s="406"/>
      <c r="BH131" s="406"/>
      <c r="BI131" s="406"/>
      <c r="BJ131" s="406"/>
      <c r="BK131" s="406"/>
      <c r="BL131" s="406"/>
      <c r="BM131" s="406"/>
      <c r="BN131" s="406"/>
      <c r="BO131" s="406"/>
      <c r="BP131" s="406"/>
      <c r="BQ131" s="406"/>
      <c r="BR131" s="407"/>
      <c r="BS131" s="104"/>
      <c r="BT131" s="104"/>
      <c r="BU131" s="108"/>
    </row>
    <row r="132" spans="2:73" ht="7.5" customHeight="1">
      <c r="D132" s="107"/>
      <c r="E132" s="109"/>
      <c r="F132" s="104"/>
      <c r="G132" s="107"/>
      <c r="H132" s="107"/>
      <c r="I132" s="107"/>
      <c r="J132" s="107"/>
      <c r="K132" s="400"/>
      <c r="L132" s="401"/>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6"/>
      <c r="AY132" s="406"/>
      <c r="AZ132" s="406"/>
      <c r="BA132" s="406"/>
      <c r="BB132" s="406"/>
      <c r="BC132" s="406"/>
      <c r="BD132" s="406"/>
      <c r="BE132" s="406"/>
      <c r="BF132" s="406"/>
      <c r="BG132" s="406"/>
      <c r="BH132" s="406"/>
      <c r="BI132" s="406"/>
      <c r="BJ132" s="406"/>
      <c r="BK132" s="406"/>
      <c r="BL132" s="406"/>
      <c r="BM132" s="406"/>
      <c r="BN132" s="406"/>
      <c r="BO132" s="406"/>
      <c r="BP132" s="406"/>
      <c r="BQ132" s="406"/>
      <c r="BR132" s="407"/>
      <c r="BS132" s="104"/>
      <c r="BT132" s="104"/>
      <c r="BU132" s="108"/>
    </row>
    <row r="133" spans="2:73" ht="7.5" customHeight="1">
      <c r="D133" s="107"/>
      <c r="E133" s="109"/>
      <c r="F133" s="104"/>
      <c r="G133" s="107"/>
      <c r="H133" s="107"/>
      <c r="I133" s="107"/>
      <c r="J133" s="107"/>
      <c r="K133" s="400" t="s">
        <v>387</v>
      </c>
      <c r="L133" s="401"/>
      <c r="M133" s="414" t="s">
        <v>350</v>
      </c>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4"/>
      <c r="AY133" s="414"/>
      <c r="AZ133" s="414"/>
      <c r="BA133" s="414"/>
      <c r="BB133" s="414"/>
      <c r="BC133" s="414"/>
      <c r="BD133" s="414"/>
      <c r="BE133" s="414"/>
      <c r="BF133" s="414"/>
      <c r="BG133" s="414"/>
      <c r="BH133" s="414"/>
      <c r="BI133" s="414"/>
      <c r="BJ133" s="414"/>
      <c r="BK133" s="414"/>
      <c r="BL133" s="414"/>
      <c r="BM133" s="414"/>
      <c r="BN133" s="414"/>
      <c r="BO133" s="414"/>
      <c r="BP133" s="414"/>
      <c r="BQ133" s="414"/>
      <c r="BR133" s="415"/>
      <c r="BS133" s="104"/>
      <c r="BT133" s="104"/>
      <c r="BU133" s="108"/>
    </row>
    <row r="134" spans="2:73" ht="7.5" customHeight="1">
      <c r="D134" s="107"/>
      <c r="E134" s="109"/>
      <c r="F134" s="104"/>
      <c r="G134" s="107"/>
      <c r="H134" s="107"/>
      <c r="I134" s="107"/>
      <c r="J134" s="107"/>
      <c r="K134" s="400"/>
      <c r="L134" s="401"/>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4"/>
      <c r="AY134" s="414"/>
      <c r="AZ134" s="414"/>
      <c r="BA134" s="414"/>
      <c r="BB134" s="414"/>
      <c r="BC134" s="414"/>
      <c r="BD134" s="414"/>
      <c r="BE134" s="414"/>
      <c r="BF134" s="414"/>
      <c r="BG134" s="414"/>
      <c r="BH134" s="414"/>
      <c r="BI134" s="414"/>
      <c r="BJ134" s="414"/>
      <c r="BK134" s="414"/>
      <c r="BL134" s="414"/>
      <c r="BM134" s="414"/>
      <c r="BN134" s="414"/>
      <c r="BO134" s="414"/>
      <c r="BP134" s="414"/>
      <c r="BQ134" s="414"/>
      <c r="BR134" s="415"/>
      <c r="BS134" s="111"/>
      <c r="BT134" s="111"/>
      <c r="BU134" s="114"/>
    </row>
    <row r="135" spans="2:73" ht="7.5" customHeight="1">
      <c r="D135" s="107"/>
      <c r="E135" s="109"/>
      <c r="F135" s="104"/>
      <c r="G135" s="107"/>
      <c r="H135" s="107"/>
      <c r="I135" s="107"/>
      <c r="J135" s="107"/>
      <c r="K135" s="119"/>
      <c r="L135" s="120"/>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4"/>
      <c r="BL135" s="414"/>
      <c r="BM135" s="414"/>
      <c r="BN135" s="414"/>
      <c r="BO135" s="414"/>
      <c r="BP135" s="414"/>
      <c r="BQ135" s="414"/>
      <c r="BR135" s="415"/>
      <c r="BS135" s="113"/>
      <c r="BT135" s="113"/>
      <c r="BU135" s="106"/>
    </row>
    <row r="136" spans="2:73" s="107" customFormat="1" ht="7.5" customHeight="1">
      <c r="E136" s="109"/>
      <c r="F136" s="104"/>
      <c r="K136" s="119"/>
      <c r="L136" s="120"/>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414"/>
      <c r="BB136" s="414"/>
      <c r="BC136" s="414"/>
      <c r="BD136" s="414"/>
      <c r="BE136" s="414"/>
      <c r="BF136" s="414"/>
      <c r="BG136" s="414"/>
      <c r="BH136" s="414"/>
      <c r="BI136" s="414"/>
      <c r="BJ136" s="414"/>
      <c r="BK136" s="414"/>
      <c r="BL136" s="414"/>
      <c r="BM136" s="414"/>
      <c r="BN136" s="414"/>
      <c r="BO136" s="414"/>
      <c r="BP136" s="414"/>
      <c r="BQ136" s="414"/>
      <c r="BR136" s="415"/>
      <c r="BS136" s="104"/>
      <c r="BT136" s="104"/>
      <c r="BU136" s="108"/>
    </row>
    <row r="137" spans="2:73" ht="7.5" customHeight="1">
      <c r="D137" s="107"/>
      <c r="E137" s="109"/>
      <c r="F137" s="104"/>
      <c r="G137" s="107"/>
      <c r="H137" s="107"/>
      <c r="I137" s="107"/>
      <c r="J137" s="107"/>
      <c r="K137" s="124"/>
      <c r="L137" s="125"/>
      <c r="M137" s="416"/>
      <c r="N137" s="416"/>
      <c r="O137" s="416"/>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c r="AW137" s="416"/>
      <c r="AX137" s="416"/>
      <c r="AY137" s="416"/>
      <c r="AZ137" s="416"/>
      <c r="BA137" s="416"/>
      <c r="BB137" s="416"/>
      <c r="BC137" s="416"/>
      <c r="BD137" s="416"/>
      <c r="BE137" s="416"/>
      <c r="BF137" s="416"/>
      <c r="BG137" s="416"/>
      <c r="BH137" s="416"/>
      <c r="BI137" s="416"/>
      <c r="BJ137" s="416"/>
      <c r="BK137" s="416"/>
      <c r="BL137" s="416"/>
      <c r="BM137" s="416"/>
      <c r="BN137" s="416"/>
      <c r="BO137" s="416"/>
      <c r="BP137" s="416"/>
      <c r="BQ137" s="416"/>
      <c r="BR137" s="417"/>
      <c r="BS137" s="104"/>
      <c r="BT137" s="104"/>
      <c r="BU137" s="108"/>
    </row>
    <row r="138" spans="2:73" ht="7.5" customHeight="1">
      <c r="D138" s="107"/>
      <c r="E138" s="109"/>
      <c r="F138" s="107"/>
      <c r="G138" s="107"/>
      <c r="H138" s="107"/>
      <c r="I138" s="107"/>
      <c r="J138" s="107"/>
      <c r="K138" s="435" t="s">
        <v>381</v>
      </c>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c r="AM138" s="436"/>
      <c r="AN138" s="436"/>
      <c r="AO138" s="436"/>
      <c r="AP138" s="436"/>
      <c r="AQ138" s="436"/>
      <c r="AR138" s="436"/>
      <c r="AS138" s="436"/>
      <c r="AT138" s="436"/>
      <c r="AU138" s="436"/>
      <c r="AV138" s="436"/>
      <c r="AW138" s="436"/>
      <c r="AX138" s="436"/>
      <c r="AY138" s="436"/>
      <c r="AZ138" s="436"/>
      <c r="BA138" s="436"/>
      <c r="BB138" s="436"/>
      <c r="BC138" s="436"/>
      <c r="BD138" s="436"/>
      <c r="BE138" s="436"/>
      <c r="BF138" s="436"/>
      <c r="BG138" s="436"/>
      <c r="BH138" s="436"/>
      <c r="BI138" s="436"/>
      <c r="BJ138" s="436"/>
      <c r="BK138" s="436"/>
      <c r="BL138" s="436"/>
      <c r="BM138" s="436"/>
      <c r="BN138" s="436"/>
      <c r="BO138" s="436"/>
      <c r="BP138" s="436"/>
      <c r="BQ138" s="436"/>
      <c r="BR138" s="437"/>
      <c r="BS138" s="104"/>
      <c r="BT138" s="104"/>
      <c r="BU138" s="108"/>
    </row>
    <row r="139" spans="2:73" ht="7.5" customHeight="1">
      <c r="D139" s="107"/>
      <c r="E139" s="109"/>
      <c r="F139" s="107"/>
      <c r="G139" s="107"/>
      <c r="H139" s="107"/>
      <c r="I139" s="107"/>
      <c r="J139" s="107"/>
      <c r="K139" s="432"/>
      <c r="L139" s="433"/>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c r="AT139" s="433"/>
      <c r="AU139" s="433"/>
      <c r="AV139" s="433"/>
      <c r="AW139" s="433"/>
      <c r="AX139" s="433"/>
      <c r="AY139" s="433"/>
      <c r="AZ139" s="433"/>
      <c r="BA139" s="433"/>
      <c r="BB139" s="433"/>
      <c r="BC139" s="433"/>
      <c r="BD139" s="433"/>
      <c r="BE139" s="433"/>
      <c r="BF139" s="433"/>
      <c r="BG139" s="433"/>
      <c r="BH139" s="433"/>
      <c r="BI139" s="433"/>
      <c r="BJ139" s="433"/>
      <c r="BK139" s="433"/>
      <c r="BL139" s="433"/>
      <c r="BM139" s="433"/>
      <c r="BN139" s="433"/>
      <c r="BO139" s="433"/>
      <c r="BP139" s="433"/>
      <c r="BQ139" s="433"/>
      <c r="BR139" s="434"/>
      <c r="BS139" s="104"/>
      <c r="BT139" s="104"/>
      <c r="BU139" s="108"/>
    </row>
    <row r="140" spans="2:73" ht="7.5" customHeight="1">
      <c r="D140" s="107"/>
      <c r="E140" s="110"/>
      <c r="F140" s="111"/>
      <c r="G140" s="111"/>
      <c r="H140" s="111"/>
      <c r="I140" s="428"/>
      <c r="J140" s="428"/>
      <c r="K140" s="400" t="s">
        <v>388</v>
      </c>
      <c r="L140" s="401"/>
      <c r="M140" s="406" t="s">
        <v>382</v>
      </c>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c r="AI140" s="406"/>
      <c r="AJ140" s="406"/>
      <c r="AK140" s="406"/>
      <c r="AL140" s="406"/>
      <c r="AM140" s="406"/>
      <c r="AN140" s="406"/>
      <c r="AO140" s="406"/>
      <c r="AP140" s="406"/>
      <c r="AQ140" s="406"/>
      <c r="AR140" s="406"/>
      <c r="AS140" s="406"/>
      <c r="AT140" s="406"/>
      <c r="AU140" s="406"/>
      <c r="AV140" s="406"/>
      <c r="AW140" s="406"/>
      <c r="AX140" s="406"/>
      <c r="AY140" s="406"/>
      <c r="AZ140" s="406"/>
      <c r="BA140" s="406"/>
      <c r="BB140" s="406"/>
      <c r="BC140" s="406"/>
      <c r="BD140" s="406"/>
      <c r="BE140" s="406"/>
      <c r="BF140" s="406"/>
      <c r="BG140" s="406"/>
      <c r="BH140" s="406"/>
      <c r="BI140" s="406"/>
      <c r="BJ140" s="406"/>
      <c r="BK140" s="406"/>
      <c r="BL140" s="406"/>
      <c r="BM140" s="406"/>
      <c r="BN140" s="406"/>
      <c r="BO140" s="406"/>
      <c r="BP140" s="406"/>
      <c r="BQ140" s="406"/>
      <c r="BR140" s="407"/>
      <c r="BS140" s="104"/>
      <c r="BT140" s="104"/>
      <c r="BU140" s="108"/>
    </row>
    <row r="141" spans="2:73" ht="7.5" customHeight="1">
      <c r="D141" s="107"/>
      <c r="E141" s="112"/>
      <c r="F141" s="113"/>
      <c r="G141" s="107"/>
      <c r="H141" s="107"/>
      <c r="I141" s="429"/>
      <c r="J141" s="429"/>
      <c r="K141" s="400"/>
      <c r="L141" s="401"/>
      <c r="M141" s="406"/>
      <c r="N141" s="406"/>
      <c r="O141" s="406"/>
      <c r="P141" s="406"/>
      <c r="Q141" s="406"/>
      <c r="R141" s="406"/>
      <c r="S141" s="406"/>
      <c r="T141" s="406"/>
      <c r="U141" s="406"/>
      <c r="V141" s="406"/>
      <c r="W141" s="406"/>
      <c r="X141" s="406"/>
      <c r="Y141" s="406"/>
      <c r="Z141" s="406"/>
      <c r="AA141" s="406"/>
      <c r="AB141" s="406"/>
      <c r="AC141" s="406"/>
      <c r="AD141" s="406"/>
      <c r="AE141" s="406"/>
      <c r="AF141" s="406"/>
      <c r="AG141" s="406"/>
      <c r="AH141" s="406"/>
      <c r="AI141" s="406"/>
      <c r="AJ141" s="406"/>
      <c r="AK141" s="406"/>
      <c r="AL141" s="406"/>
      <c r="AM141" s="406"/>
      <c r="AN141" s="406"/>
      <c r="AO141" s="406"/>
      <c r="AP141" s="406"/>
      <c r="AQ141" s="406"/>
      <c r="AR141" s="406"/>
      <c r="AS141" s="406"/>
      <c r="AT141" s="406"/>
      <c r="AU141" s="406"/>
      <c r="AV141" s="406"/>
      <c r="AW141" s="406"/>
      <c r="AX141" s="406"/>
      <c r="AY141" s="406"/>
      <c r="AZ141" s="406"/>
      <c r="BA141" s="406"/>
      <c r="BB141" s="406"/>
      <c r="BC141" s="406"/>
      <c r="BD141" s="406"/>
      <c r="BE141" s="406"/>
      <c r="BF141" s="406"/>
      <c r="BG141" s="406"/>
      <c r="BH141" s="406"/>
      <c r="BI141" s="406"/>
      <c r="BJ141" s="406"/>
      <c r="BK141" s="406"/>
      <c r="BL141" s="406"/>
      <c r="BM141" s="406"/>
      <c r="BN141" s="406"/>
      <c r="BO141" s="406"/>
      <c r="BP141" s="406"/>
      <c r="BQ141" s="406"/>
      <c r="BR141" s="407"/>
      <c r="BS141" s="104"/>
      <c r="BT141" s="104"/>
      <c r="BU141" s="108"/>
    </row>
    <row r="142" spans="2:73" ht="7.5" customHeight="1">
      <c r="D142" s="438"/>
      <c r="E142" s="439"/>
      <c r="F142" s="107"/>
      <c r="G142" s="107"/>
      <c r="H142" s="107"/>
      <c r="I142" s="107"/>
      <c r="J142" s="107"/>
      <c r="K142" s="400" t="s">
        <v>389</v>
      </c>
      <c r="L142" s="401"/>
      <c r="M142" s="406" t="s">
        <v>332</v>
      </c>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406"/>
      <c r="AS142" s="406"/>
      <c r="AT142" s="406"/>
      <c r="AU142" s="406"/>
      <c r="AV142" s="406"/>
      <c r="AW142" s="406"/>
      <c r="AX142" s="406"/>
      <c r="AY142" s="406"/>
      <c r="AZ142" s="406"/>
      <c r="BA142" s="406"/>
      <c r="BB142" s="406"/>
      <c r="BC142" s="406"/>
      <c r="BD142" s="406"/>
      <c r="BE142" s="406"/>
      <c r="BF142" s="406"/>
      <c r="BG142" s="406"/>
      <c r="BH142" s="406"/>
      <c r="BI142" s="406"/>
      <c r="BJ142" s="406"/>
      <c r="BK142" s="406"/>
      <c r="BL142" s="406"/>
      <c r="BM142" s="406"/>
      <c r="BN142" s="406"/>
      <c r="BO142" s="406"/>
      <c r="BP142" s="406"/>
      <c r="BQ142" s="406"/>
      <c r="BR142" s="407"/>
      <c r="BS142" s="104"/>
      <c r="BT142" s="104"/>
      <c r="BU142" s="108"/>
    </row>
    <row r="143" spans="2:73" ht="7.5" customHeight="1">
      <c r="D143" s="438"/>
      <c r="E143" s="439"/>
      <c r="F143" s="107"/>
      <c r="G143" s="107"/>
      <c r="H143" s="107"/>
      <c r="I143" s="107"/>
      <c r="J143" s="107"/>
      <c r="K143" s="400"/>
      <c r="L143" s="401"/>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6"/>
      <c r="AZ143" s="406"/>
      <c r="BA143" s="406"/>
      <c r="BB143" s="406"/>
      <c r="BC143" s="406"/>
      <c r="BD143" s="406"/>
      <c r="BE143" s="406"/>
      <c r="BF143" s="406"/>
      <c r="BG143" s="406"/>
      <c r="BH143" s="406"/>
      <c r="BI143" s="406"/>
      <c r="BJ143" s="406"/>
      <c r="BK143" s="406"/>
      <c r="BL143" s="406"/>
      <c r="BM143" s="406"/>
      <c r="BN143" s="406"/>
      <c r="BO143" s="406"/>
      <c r="BP143" s="406"/>
      <c r="BQ143" s="406"/>
      <c r="BR143" s="407"/>
      <c r="BS143" s="104"/>
      <c r="BT143" s="104"/>
      <c r="BU143" s="108"/>
    </row>
    <row r="144" spans="2:73" ht="7.5" customHeight="1">
      <c r="B144" s="435" t="s">
        <v>288</v>
      </c>
      <c r="C144" s="436"/>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c r="BH144" s="436"/>
      <c r="BI144" s="436"/>
      <c r="BJ144" s="436"/>
      <c r="BK144" s="436"/>
      <c r="BL144" s="436"/>
      <c r="BM144" s="436"/>
      <c r="BN144" s="436"/>
      <c r="BO144" s="436"/>
      <c r="BP144" s="436"/>
      <c r="BQ144" s="436"/>
      <c r="BR144" s="437"/>
      <c r="BS144" s="104"/>
      <c r="BT144" s="104"/>
      <c r="BU144" s="108"/>
    </row>
    <row r="145" spans="2:73" ht="7.5" customHeight="1">
      <c r="B145" s="432"/>
      <c r="C145" s="433"/>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3"/>
      <c r="AI145" s="433"/>
      <c r="AJ145" s="433"/>
      <c r="AK145" s="433"/>
      <c r="AL145" s="433"/>
      <c r="AM145" s="433"/>
      <c r="AN145" s="433"/>
      <c r="AO145" s="433"/>
      <c r="AP145" s="433"/>
      <c r="AQ145" s="433"/>
      <c r="AR145" s="433"/>
      <c r="AS145" s="433"/>
      <c r="AT145" s="433"/>
      <c r="AU145" s="433"/>
      <c r="AV145" s="433"/>
      <c r="AW145" s="433"/>
      <c r="AX145" s="433"/>
      <c r="AY145" s="433"/>
      <c r="AZ145" s="433"/>
      <c r="BA145" s="433"/>
      <c r="BB145" s="433"/>
      <c r="BC145" s="433"/>
      <c r="BD145" s="433"/>
      <c r="BE145" s="433"/>
      <c r="BF145" s="433"/>
      <c r="BG145" s="433"/>
      <c r="BH145" s="433"/>
      <c r="BI145" s="433"/>
      <c r="BJ145" s="433"/>
      <c r="BK145" s="433"/>
      <c r="BL145" s="433"/>
      <c r="BM145" s="433"/>
      <c r="BN145" s="433"/>
      <c r="BO145" s="433"/>
      <c r="BP145" s="433"/>
      <c r="BQ145" s="433"/>
      <c r="BR145" s="434"/>
      <c r="BS145" s="104"/>
      <c r="BT145" s="104"/>
      <c r="BU145" s="108"/>
    </row>
    <row r="146" spans="2:73" ht="7.5" customHeight="1">
      <c r="B146" s="400" t="s">
        <v>390</v>
      </c>
      <c r="C146" s="401"/>
      <c r="D146" s="406" t="s">
        <v>331</v>
      </c>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06"/>
      <c r="AY146" s="406"/>
      <c r="AZ146" s="406"/>
      <c r="BA146" s="406"/>
      <c r="BB146" s="406"/>
      <c r="BC146" s="406"/>
      <c r="BD146" s="406"/>
      <c r="BE146" s="406"/>
      <c r="BF146" s="406"/>
      <c r="BG146" s="406"/>
      <c r="BH146" s="406"/>
      <c r="BI146" s="406"/>
      <c r="BJ146" s="406"/>
      <c r="BK146" s="406"/>
      <c r="BL146" s="406"/>
      <c r="BM146" s="406"/>
      <c r="BN146" s="406"/>
      <c r="BO146" s="406"/>
      <c r="BP146" s="406"/>
      <c r="BQ146" s="406"/>
      <c r="BR146" s="407"/>
      <c r="BS146" s="104"/>
      <c r="BT146" s="104"/>
      <c r="BU146" s="108"/>
    </row>
    <row r="147" spans="2:73" ht="7.5" customHeight="1">
      <c r="B147" s="400"/>
      <c r="C147" s="401"/>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6"/>
      <c r="AY147" s="406"/>
      <c r="AZ147" s="406"/>
      <c r="BA147" s="406"/>
      <c r="BB147" s="406"/>
      <c r="BC147" s="406"/>
      <c r="BD147" s="406"/>
      <c r="BE147" s="406"/>
      <c r="BF147" s="406"/>
      <c r="BG147" s="406"/>
      <c r="BH147" s="406"/>
      <c r="BI147" s="406"/>
      <c r="BJ147" s="406"/>
      <c r="BK147" s="406"/>
      <c r="BL147" s="406"/>
      <c r="BM147" s="406"/>
      <c r="BN147" s="406"/>
      <c r="BO147" s="406"/>
      <c r="BP147" s="406"/>
      <c r="BQ147" s="406"/>
      <c r="BR147" s="407"/>
      <c r="BS147" s="104"/>
      <c r="BT147" s="104"/>
      <c r="BU147" s="108"/>
    </row>
    <row r="148" spans="2:73" ht="7.5" customHeight="1">
      <c r="B148" s="400" t="s">
        <v>391</v>
      </c>
      <c r="C148" s="401"/>
      <c r="D148" s="414" t="s">
        <v>334</v>
      </c>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c r="AL148" s="414"/>
      <c r="AM148" s="414"/>
      <c r="AN148" s="414"/>
      <c r="AO148" s="414"/>
      <c r="AP148" s="414"/>
      <c r="AQ148" s="414"/>
      <c r="AR148" s="414"/>
      <c r="AS148" s="414"/>
      <c r="AT148" s="414"/>
      <c r="AU148" s="414"/>
      <c r="AV148" s="414"/>
      <c r="AW148" s="414"/>
      <c r="AX148" s="414"/>
      <c r="AY148" s="414"/>
      <c r="AZ148" s="414"/>
      <c r="BA148" s="414"/>
      <c r="BB148" s="414"/>
      <c r="BC148" s="414"/>
      <c r="BD148" s="414"/>
      <c r="BE148" s="414"/>
      <c r="BF148" s="414"/>
      <c r="BG148" s="414"/>
      <c r="BH148" s="414"/>
      <c r="BI148" s="414"/>
      <c r="BJ148" s="414"/>
      <c r="BK148" s="414"/>
      <c r="BL148" s="414"/>
      <c r="BM148" s="414"/>
      <c r="BN148" s="414"/>
      <c r="BO148" s="414"/>
      <c r="BP148" s="414"/>
      <c r="BQ148" s="414"/>
      <c r="BR148" s="415"/>
      <c r="BS148" s="104"/>
      <c r="BT148" s="104"/>
      <c r="BU148" s="108"/>
    </row>
    <row r="149" spans="2:73" ht="7.5" customHeight="1">
      <c r="B149" s="424"/>
      <c r="C149" s="425"/>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c r="AA149" s="414"/>
      <c r="AB149" s="414"/>
      <c r="AC149" s="414"/>
      <c r="AD149" s="414"/>
      <c r="AE149" s="414"/>
      <c r="AF149" s="414"/>
      <c r="AG149" s="414"/>
      <c r="AH149" s="414"/>
      <c r="AI149" s="414"/>
      <c r="AJ149" s="414"/>
      <c r="AK149" s="414"/>
      <c r="AL149" s="414"/>
      <c r="AM149" s="414"/>
      <c r="AN149" s="414"/>
      <c r="AO149" s="414"/>
      <c r="AP149" s="414"/>
      <c r="AQ149" s="414"/>
      <c r="AR149" s="414"/>
      <c r="AS149" s="414"/>
      <c r="AT149" s="414"/>
      <c r="AU149" s="414"/>
      <c r="AV149" s="414"/>
      <c r="AW149" s="414"/>
      <c r="AX149" s="414"/>
      <c r="AY149" s="414"/>
      <c r="AZ149" s="414"/>
      <c r="BA149" s="414"/>
      <c r="BB149" s="414"/>
      <c r="BC149" s="414"/>
      <c r="BD149" s="414"/>
      <c r="BE149" s="414"/>
      <c r="BF149" s="414"/>
      <c r="BG149" s="414"/>
      <c r="BH149" s="414"/>
      <c r="BI149" s="414"/>
      <c r="BJ149" s="414"/>
      <c r="BK149" s="414"/>
      <c r="BL149" s="414"/>
      <c r="BM149" s="414"/>
      <c r="BN149" s="414"/>
      <c r="BO149" s="414"/>
      <c r="BP149" s="414"/>
      <c r="BQ149" s="414"/>
      <c r="BR149" s="415"/>
      <c r="BS149" s="104"/>
      <c r="BT149" s="104"/>
      <c r="BU149" s="108"/>
    </row>
    <row r="150" spans="2:73" s="107" customFormat="1" ht="7.5" customHeight="1">
      <c r="B150" s="119"/>
      <c r="C150" s="120"/>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4"/>
      <c r="AY150" s="414"/>
      <c r="AZ150" s="414"/>
      <c r="BA150" s="414"/>
      <c r="BB150" s="414"/>
      <c r="BC150" s="414"/>
      <c r="BD150" s="414"/>
      <c r="BE150" s="414"/>
      <c r="BF150" s="414"/>
      <c r="BG150" s="414"/>
      <c r="BH150" s="414"/>
      <c r="BI150" s="414"/>
      <c r="BJ150" s="414"/>
      <c r="BK150" s="414"/>
      <c r="BL150" s="414"/>
      <c r="BM150" s="414"/>
      <c r="BN150" s="414"/>
      <c r="BO150" s="414"/>
      <c r="BP150" s="414"/>
      <c r="BQ150" s="414"/>
      <c r="BR150" s="415"/>
      <c r="BS150" s="104"/>
      <c r="BT150" s="104"/>
      <c r="BU150" s="108"/>
    </row>
    <row r="151" spans="2:73" s="107" customFormat="1" ht="7.5" customHeight="1">
      <c r="B151" s="124"/>
      <c r="C151" s="125"/>
      <c r="D151" s="416"/>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6"/>
      <c r="BN151" s="416"/>
      <c r="BO151" s="416"/>
      <c r="BP151" s="416"/>
      <c r="BQ151" s="416"/>
      <c r="BR151" s="417"/>
      <c r="BS151" s="104"/>
      <c r="BT151" s="104"/>
      <c r="BU151" s="108"/>
    </row>
    <row r="152" spans="2:73" ht="7.5" customHeight="1">
      <c r="BS152" s="104"/>
      <c r="BT152" s="104"/>
      <c r="BU152" s="108"/>
    </row>
    <row r="153" spans="2:73" ht="7.5" customHeight="1">
      <c r="BS153" s="104"/>
      <c r="BT153" s="104"/>
      <c r="BU153" s="108"/>
    </row>
    <row r="154" spans="2:73" ht="7.5" customHeight="1">
      <c r="B154" s="418" t="s">
        <v>339</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19"/>
      <c r="AL154" s="419"/>
      <c r="AM154" s="419"/>
      <c r="AN154" s="419"/>
      <c r="AO154" s="419"/>
      <c r="AP154" s="419"/>
      <c r="AQ154" s="419"/>
      <c r="AR154" s="419"/>
      <c r="AS154" s="419"/>
      <c r="AT154" s="419"/>
      <c r="AU154" s="419"/>
      <c r="AV154" s="419"/>
      <c r="AW154" s="419"/>
      <c r="AX154" s="419"/>
      <c r="AY154" s="419"/>
      <c r="AZ154" s="419"/>
      <c r="BA154" s="419"/>
      <c r="BB154" s="419"/>
      <c r="BC154" s="419"/>
      <c r="BD154" s="419"/>
      <c r="BE154" s="419"/>
      <c r="BF154" s="419"/>
      <c r="BG154" s="419"/>
      <c r="BH154" s="419"/>
      <c r="BI154" s="419"/>
      <c r="BJ154" s="419"/>
      <c r="BK154" s="419"/>
      <c r="BL154" s="419"/>
      <c r="BM154" s="419"/>
      <c r="BN154" s="419"/>
      <c r="BO154" s="419"/>
      <c r="BP154" s="419"/>
      <c r="BQ154" s="419"/>
      <c r="BR154" s="420"/>
      <c r="BS154" s="104"/>
      <c r="BT154" s="104"/>
      <c r="BU154" s="108"/>
    </row>
    <row r="155" spans="2:73" ht="7.5" customHeight="1">
      <c r="B155" s="421"/>
      <c r="C155" s="422"/>
      <c r="D155" s="422"/>
      <c r="E155" s="422"/>
      <c r="F155" s="422"/>
      <c r="G155" s="422"/>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2"/>
      <c r="AL155" s="422"/>
      <c r="AM155" s="422"/>
      <c r="AN155" s="422"/>
      <c r="AO155" s="422"/>
      <c r="AP155" s="422"/>
      <c r="AQ155" s="422"/>
      <c r="AR155" s="422"/>
      <c r="AS155" s="422"/>
      <c r="AT155" s="422"/>
      <c r="AU155" s="422"/>
      <c r="AV155" s="422"/>
      <c r="AW155" s="422"/>
      <c r="AX155" s="422"/>
      <c r="AY155" s="422"/>
      <c r="AZ155" s="422"/>
      <c r="BA155" s="422"/>
      <c r="BB155" s="422"/>
      <c r="BC155" s="422"/>
      <c r="BD155" s="422"/>
      <c r="BE155" s="422"/>
      <c r="BF155" s="422"/>
      <c r="BG155" s="422"/>
      <c r="BH155" s="422"/>
      <c r="BI155" s="422"/>
      <c r="BJ155" s="422"/>
      <c r="BK155" s="422"/>
      <c r="BL155" s="422"/>
      <c r="BM155" s="422"/>
      <c r="BN155" s="422"/>
      <c r="BO155" s="422"/>
      <c r="BP155" s="422"/>
      <c r="BQ155" s="422"/>
      <c r="BR155" s="423"/>
      <c r="BS155" s="104"/>
      <c r="BT155" s="104"/>
      <c r="BU155" s="108"/>
    </row>
    <row r="156" spans="2:73" ht="7.5" customHeight="1">
      <c r="B156" s="400" t="s">
        <v>392</v>
      </c>
      <c r="C156" s="401"/>
      <c r="D156" s="402" t="s">
        <v>335</v>
      </c>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c r="AG156" s="402"/>
      <c r="AH156" s="402"/>
      <c r="AI156" s="402"/>
      <c r="AJ156" s="402"/>
      <c r="AK156" s="402"/>
      <c r="AL156" s="402"/>
      <c r="AM156" s="402"/>
      <c r="AN156" s="402"/>
      <c r="AO156" s="402"/>
      <c r="AP156" s="402"/>
      <c r="AQ156" s="402"/>
      <c r="AR156" s="402"/>
      <c r="AS156" s="402"/>
      <c r="AT156" s="402"/>
      <c r="AU156" s="402"/>
      <c r="AV156" s="402"/>
      <c r="AW156" s="402"/>
      <c r="AX156" s="402"/>
      <c r="AY156" s="402"/>
      <c r="AZ156" s="402"/>
      <c r="BA156" s="402"/>
      <c r="BB156" s="402"/>
      <c r="BC156" s="402"/>
      <c r="BD156" s="402"/>
      <c r="BE156" s="402"/>
      <c r="BF156" s="402"/>
      <c r="BG156" s="402"/>
      <c r="BH156" s="402"/>
      <c r="BI156" s="402"/>
      <c r="BJ156" s="402"/>
      <c r="BK156" s="402"/>
      <c r="BL156" s="402"/>
      <c r="BM156" s="402"/>
      <c r="BN156" s="402"/>
      <c r="BO156" s="402"/>
      <c r="BP156" s="402"/>
      <c r="BQ156" s="402"/>
      <c r="BR156" s="403"/>
      <c r="BS156" s="104"/>
      <c r="BT156" s="104"/>
      <c r="BU156" s="108"/>
    </row>
    <row r="157" spans="2:73" ht="7.5" customHeight="1">
      <c r="B157" s="400"/>
      <c r="C157" s="401"/>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3"/>
      <c r="BS157" s="104"/>
      <c r="BT157" s="104"/>
      <c r="BU157" s="108"/>
    </row>
    <row r="158" spans="2:73" ht="7.5" customHeight="1">
      <c r="B158" s="116"/>
      <c r="C158" s="104"/>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c r="AL158" s="402"/>
      <c r="AM158" s="402"/>
      <c r="AN158" s="402"/>
      <c r="AO158" s="402"/>
      <c r="AP158" s="402"/>
      <c r="AQ158" s="402"/>
      <c r="AR158" s="402"/>
      <c r="AS158" s="402"/>
      <c r="AT158" s="402"/>
      <c r="AU158" s="402"/>
      <c r="AV158" s="402"/>
      <c r="AW158" s="402"/>
      <c r="AX158" s="402"/>
      <c r="AY158" s="402"/>
      <c r="AZ158" s="402"/>
      <c r="BA158" s="402"/>
      <c r="BB158" s="402"/>
      <c r="BC158" s="402"/>
      <c r="BD158" s="402"/>
      <c r="BE158" s="402"/>
      <c r="BF158" s="402"/>
      <c r="BG158" s="402"/>
      <c r="BH158" s="402"/>
      <c r="BI158" s="402"/>
      <c r="BJ158" s="402"/>
      <c r="BK158" s="402"/>
      <c r="BL158" s="402"/>
      <c r="BM158" s="402"/>
      <c r="BN158" s="402"/>
      <c r="BO158" s="402"/>
      <c r="BP158" s="402"/>
      <c r="BQ158" s="402"/>
      <c r="BR158" s="403"/>
      <c r="BS158" s="104"/>
      <c r="BT158" s="104"/>
      <c r="BU158" s="108"/>
    </row>
    <row r="159" spans="2:73" ht="7.5" customHeight="1">
      <c r="B159" s="116"/>
      <c r="C159" s="104"/>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c r="AL159" s="402"/>
      <c r="AM159" s="402"/>
      <c r="AN159" s="402"/>
      <c r="AO159" s="402"/>
      <c r="AP159" s="402"/>
      <c r="AQ159" s="402"/>
      <c r="AR159" s="402"/>
      <c r="AS159" s="402"/>
      <c r="AT159" s="402"/>
      <c r="AU159" s="402"/>
      <c r="AV159" s="402"/>
      <c r="AW159" s="402"/>
      <c r="AX159" s="402"/>
      <c r="AY159" s="402"/>
      <c r="AZ159" s="402"/>
      <c r="BA159" s="402"/>
      <c r="BB159" s="402"/>
      <c r="BC159" s="402"/>
      <c r="BD159" s="402"/>
      <c r="BE159" s="402"/>
      <c r="BF159" s="402"/>
      <c r="BG159" s="402"/>
      <c r="BH159" s="402"/>
      <c r="BI159" s="402"/>
      <c r="BJ159" s="402"/>
      <c r="BK159" s="402"/>
      <c r="BL159" s="402"/>
      <c r="BM159" s="402"/>
      <c r="BN159" s="402"/>
      <c r="BO159" s="402"/>
      <c r="BP159" s="402"/>
      <c r="BQ159" s="402"/>
      <c r="BR159" s="403"/>
      <c r="BS159" s="104"/>
      <c r="BT159" s="104"/>
      <c r="BU159" s="108"/>
    </row>
    <row r="160" spans="2:73" ht="7.5" customHeight="1">
      <c r="B160" s="400" t="s">
        <v>393</v>
      </c>
      <c r="C160" s="401"/>
      <c r="D160" s="406" t="s">
        <v>336</v>
      </c>
      <c r="E160" s="406"/>
      <c r="F160" s="406"/>
      <c r="G160" s="406"/>
      <c r="H160" s="406"/>
      <c r="I160" s="406"/>
      <c r="J160" s="406"/>
      <c r="K160" s="406"/>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6"/>
      <c r="AR160" s="406"/>
      <c r="AS160" s="406"/>
      <c r="AT160" s="406"/>
      <c r="AU160" s="406"/>
      <c r="AV160" s="406"/>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7"/>
      <c r="BS160" s="104"/>
      <c r="BT160" s="104"/>
      <c r="BU160" s="108"/>
    </row>
    <row r="161" spans="2:74" ht="7.5" customHeight="1">
      <c r="B161" s="400"/>
      <c r="C161" s="401"/>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C161" s="406"/>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6"/>
      <c r="AY161" s="406"/>
      <c r="AZ161" s="406"/>
      <c r="BA161" s="406"/>
      <c r="BB161" s="406"/>
      <c r="BC161" s="406"/>
      <c r="BD161" s="406"/>
      <c r="BE161" s="406"/>
      <c r="BF161" s="406"/>
      <c r="BG161" s="406"/>
      <c r="BH161" s="406"/>
      <c r="BI161" s="406"/>
      <c r="BJ161" s="406"/>
      <c r="BK161" s="406"/>
      <c r="BL161" s="406"/>
      <c r="BM161" s="406"/>
      <c r="BN161" s="406"/>
      <c r="BO161" s="406"/>
      <c r="BP161" s="406"/>
      <c r="BQ161" s="406"/>
      <c r="BR161" s="407"/>
      <c r="BS161" s="104"/>
      <c r="BT161" s="104"/>
      <c r="BU161" s="108"/>
    </row>
    <row r="162" spans="2:74" ht="7.5" customHeight="1">
      <c r="B162" s="400" t="s">
        <v>394</v>
      </c>
      <c r="C162" s="401"/>
      <c r="D162" s="406" t="s">
        <v>337</v>
      </c>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6"/>
      <c r="AM162" s="406"/>
      <c r="AN162" s="406"/>
      <c r="AO162" s="406"/>
      <c r="AP162" s="406"/>
      <c r="AQ162" s="406"/>
      <c r="AR162" s="406"/>
      <c r="AS162" s="406"/>
      <c r="AT162" s="406"/>
      <c r="AU162" s="406"/>
      <c r="AV162" s="406"/>
      <c r="AW162" s="406"/>
      <c r="AX162" s="406"/>
      <c r="AY162" s="406"/>
      <c r="AZ162" s="406"/>
      <c r="BA162" s="406"/>
      <c r="BB162" s="406"/>
      <c r="BC162" s="406"/>
      <c r="BD162" s="406"/>
      <c r="BE162" s="406"/>
      <c r="BF162" s="406"/>
      <c r="BG162" s="406"/>
      <c r="BH162" s="406"/>
      <c r="BI162" s="406"/>
      <c r="BJ162" s="406"/>
      <c r="BK162" s="406"/>
      <c r="BL162" s="406"/>
      <c r="BM162" s="406"/>
      <c r="BN162" s="406"/>
      <c r="BO162" s="406"/>
      <c r="BP162" s="406"/>
      <c r="BQ162" s="406"/>
      <c r="BR162" s="407"/>
      <c r="BS162" s="104"/>
      <c r="BT162" s="104"/>
      <c r="BU162" s="108"/>
    </row>
    <row r="163" spans="2:74" ht="7.5" customHeight="1">
      <c r="B163" s="400"/>
      <c r="C163" s="401"/>
      <c r="D163" s="406"/>
      <c r="E163" s="406"/>
      <c r="F163" s="406"/>
      <c r="G163" s="406"/>
      <c r="H163" s="406"/>
      <c r="I163" s="406"/>
      <c r="J163" s="406"/>
      <c r="K163" s="406"/>
      <c r="L163" s="406"/>
      <c r="M163" s="406"/>
      <c r="N163" s="406"/>
      <c r="O163" s="406"/>
      <c r="P163" s="406"/>
      <c r="Q163" s="406"/>
      <c r="R163" s="406"/>
      <c r="S163" s="406"/>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6"/>
      <c r="AY163" s="406"/>
      <c r="AZ163" s="406"/>
      <c r="BA163" s="406"/>
      <c r="BB163" s="406"/>
      <c r="BC163" s="406"/>
      <c r="BD163" s="406"/>
      <c r="BE163" s="406"/>
      <c r="BF163" s="406"/>
      <c r="BG163" s="406"/>
      <c r="BH163" s="406"/>
      <c r="BI163" s="406"/>
      <c r="BJ163" s="406"/>
      <c r="BK163" s="406"/>
      <c r="BL163" s="406"/>
      <c r="BM163" s="406"/>
      <c r="BN163" s="406"/>
      <c r="BO163" s="406"/>
      <c r="BP163" s="406"/>
      <c r="BQ163" s="406"/>
      <c r="BR163" s="407"/>
      <c r="BS163" s="104"/>
      <c r="BT163" s="104"/>
      <c r="BU163" s="430"/>
      <c r="BV163" s="431"/>
    </row>
    <row r="164" spans="2:74" ht="7.5" customHeight="1">
      <c r="B164" s="400" t="s">
        <v>395</v>
      </c>
      <c r="C164" s="401"/>
      <c r="D164" s="406" t="s">
        <v>338</v>
      </c>
      <c r="E164" s="406"/>
      <c r="F164" s="406"/>
      <c r="G164" s="406"/>
      <c r="H164" s="406"/>
      <c r="I164" s="406"/>
      <c r="J164" s="406"/>
      <c r="K164" s="406"/>
      <c r="L164" s="406"/>
      <c r="M164" s="406"/>
      <c r="N164" s="406"/>
      <c r="O164" s="406"/>
      <c r="P164" s="406"/>
      <c r="Q164" s="406"/>
      <c r="R164" s="406"/>
      <c r="S164" s="406"/>
      <c r="T164" s="406"/>
      <c r="U164" s="406"/>
      <c r="V164" s="406"/>
      <c r="W164" s="406"/>
      <c r="X164" s="406"/>
      <c r="Y164" s="406"/>
      <c r="Z164" s="406"/>
      <c r="AA164" s="406"/>
      <c r="AB164" s="406"/>
      <c r="AC164" s="406"/>
      <c r="AD164" s="406"/>
      <c r="AE164" s="406"/>
      <c r="AF164" s="406"/>
      <c r="AG164" s="406"/>
      <c r="AH164" s="406"/>
      <c r="AI164" s="406"/>
      <c r="AJ164" s="406"/>
      <c r="AK164" s="406"/>
      <c r="AL164" s="406"/>
      <c r="AM164" s="406"/>
      <c r="AN164" s="406"/>
      <c r="AO164" s="406"/>
      <c r="AP164" s="406"/>
      <c r="AQ164" s="406"/>
      <c r="AR164" s="406"/>
      <c r="AS164" s="406"/>
      <c r="AT164" s="406"/>
      <c r="AU164" s="406"/>
      <c r="AV164" s="406"/>
      <c r="AW164" s="406"/>
      <c r="AX164" s="406"/>
      <c r="AY164" s="406"/>
      <c r="AZ164" s="406"/>
      <c r="BA164" s="406"/>
      <c r="BB164" s="406"/>
      <c r="BC164" s="406"/>
      <c r="BD164" s="406"/>
      <c r="BE164" s="406"/>
      <c r="BF164" s="406"/>
      <c r="BG164" s="406"/>
      <c r="BH164" s="406"/>
      <c r="BI164" s="406"/>
      <c r="BJ164" s="406"/>
      <c r="BK164" s="406"/>
      <c r="BL164" s="406"/>
      <c r="BM164" s="406"/>
      <c r="BN164" s="406"/>
      <c r="BO164" s="406"/>
      <c r="BP164" s="406"/>
      <c r="BQ164" s="406"/>
      <c r="BR164" s="407"/>
      <c r="BS164" s="104"/>
      <c r="BT164" s="104"/>
      <c r="BU164" s="430"/>
      <c r="BV164" s="431"/>
    </row>
    <row r="165" spans="2:74" ht="7.5" customHeight="1">
      <c r="B165" s="400"/>
      <c r="C165" s="401"/>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6"/>
      <c r="AY165" s="406"/>
      <c r="AZ165" s="406"/>
      <c r="BA165" s="406"/>
      <c r="BB165" s="406"/>
      <c r="BC165" s="406"/>
      <c r="BD165" s="406"/>
      <c r="BE165" s="406"/>
      <c r="BF165" s="406"/>
      <c r="BG165" s="406"/>
      <c r="BH165" s="406"/>
      <c r="BI165" s="406"/>
      <c r="BJ165" s="406"/>
      <c r="BK165" s="406"/>
      <c r="BL165" s="406"/>
      <c r="BM165" s="406"/>
      <c r="BN165" s="406"/>
      <c r="BO165" s="406"/>
      <c r="BP165" s="406"/>
      <c r="BQ165" s="406"/>
      <c r="BR165" s="407"/>
      <c r="BS165" s="104"/>
      <c r="BT165" s="104"/>
      <c r="BU165" s="108"/>
    </row>
    <row r="166" spans="2:74" ht="7.5" customHeight="1">
      <c r="B166" s="400" t="s">
        <v>396</v>
      </c>
      <c r="C166" s="401"/>
      <c r="D166" s="406" t="s">
        <v>340</v>
      </c>
      <c r="E166" s="406"/>
      <c r="F166" s="406"/>
      <c r="G166" s="406"/>
      <c r="H166" s="406"/>
      <c r="I166" s="406"/>
      <c r="J166" s="406"/>
      <c r="K166" s="406"/>
      <c r="L166" s="406"/>
      <c r="M166" s="406"/>
      <c r="N166" s="406"/>
      <c r="O166" s="406"/>
      <c r="P166" s="406"/>
      <c r="Q166" s="406"/>
      <c r="R166" s="406"/>
      <c r="S166" s="406"/>
      <c r="T166" s="406"/>
      <c r="U166" s="406"/>
      <c r="V166" s="406"/>
      <c r="W166" s="406"/>
      <c r="X166" s="406"/>
      <c r="Y166" s="406"/>
      <c r="Z166" s="406"/>
      <c r="AA166" s="406"/>
      <c r="AB166" s="406"/>
      <c r="AC166" s="406"/>
      <c r="AD166" s="406"/>
      <c r="AE166" s="406"/>
      <c r="AF166" s="406"/>
      <c r="AG166" s="406"/>
      <c r="AH166" s="406"/>
      <c r="AI166" s="406"/>
      <c r="AJ166" s="406"/>
      <c r="AK166" s="406"/>
      <c r="AL166" s="406"/>
      <c r="AM166" s="406"/>
      <c r="AN166" s="406"/>
      <c r="AO166" s="406"/>
      <c r="AP166" s="406"/>
      <c r="AQ166" s="406"/>
      <c r="AR166" s="406"/>
      <c r="AS166" s="406"/>
      <c r="AT166" s="406"/>
      <c r="AU166" s="406"/>
      <c r="AV166" s="406"/>
      <c r="AW166" s="406"/>
      <c r="AX166" s="406"/>
      <c r="AY166" s="406"/>
      <c r="AZ166" s="406"/>
      <c r="BA166" s="406"/>
      <c r="BB166" s="406"/>
      <c r="BC166" s="406"/>
      <c r="BD166" s="406"/>
      <c r="BE166" s="406"/>
      <c r="BF166" s="406"/>
      <c r="BG166" s="406"/>
      <c r="BH166" s="406"/>
      <c r="BI166" s="406"/>
      <c r="BJ166" s="406"/>
      <c r="BK166" s="406"/>
      <c r="BL166" s="406"/>
      <c r="BM166" s="406"/>
      <c r="BN166" s="406"/>
      <c r="BO166" s="406"/>
      <c r="BP166" s="406"/>
      <c r="BQ166" s="406"/>
      <c r="BR166" s="407"/>
      <c r="BS166" s="104"/>
      <c r="BT166" s="104"/>
      <c r="BU166" s="108"/>
    </row>
    <row r="167" spans="2:74" ht="7.5" customHeight="1">
      <c r="B167" s="400"/>
      <c r="C167" s="401"/>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406"/>
      <c r="AA167" s="406"/>
      <c r="AB167" s="406"/>
      <c r="AC167" s="406"/>
      <c r="AD167" s="406"/>
      <c r="AE167" s="406"/>
      <c r="AF167" s="406"/>
      <c r="AG167" s="406"/>
      <c r="AH167" s="406"/>
      <c r="AI167" s="406"/>
      <c r="AJ167" s="406"/>
      <c r="AK167" s="406"/>
      <c r="AL167" s="406"/>
      <c r="AM167" s="406"/>
      <c r="AN167" s="406"/>
      <c r="AO167" s="406"/>
      <c r="AP167" s="406"/>
      <c r="AQ167" s="406"/>
      <c r="AR167" s="406"/>
      <c r="AS167" s="406"/>
      <c r="AT167" s="406"/>
      <c r="AU167" s="406"/>
      <c r="AV167" s="406"/>
      <c r="AW167" s="406"/>
      <c r="AX167" s="406"/>
      <c r="AY167" s="406"/>
      <c r="AZ167" s="406"/>
      <c r="BA167" s="406"/>
      <c r="BB167" s="406"/>
      <c r="BC167" s="406"/>
      <c r="BD167" s="406"/>
      <c r="BE167" s="406"/>
      <c r="BF167" s="406"/>
      <c r="BG167" s="406"/>
      <c r="BH167" s="406"/>
      <c r="BI167" s="406"/>
      <c r="BJ167" s="406"/>
      <c r="BK167" s="406"/>
      <c r="BL167" s="406"/>
      <c r="BM167" s="406"/>
      <c r="BN167" s="406"/>
      <c r="BO167" s="406"/>
      <c r="BP167" s="406"/>
      <c r="BQ167" s="406"/>
      <c r="BR167" s="407"/>
      <c r="BS167" s="104"/>
      <c r="BT167" s="104"/>
      <c r="BU167" s="108"/>
    </row>
    <row r="168" spans="2:74" s="107" customFormat="1" ht="7.5" customHeight="1">
      <c r="B168" s="400" t="s">
        <v>397</v>
      </c>
      <c r="C168" s="401"/>
      <c r="D168" s="406" t="s">
        <v>341</v>
      </c>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6"/>
      <c r="AB168" s="406"/>
      <c r="AC168" s="406"/>
      <c r="AD168" s="406"/>
      <c r="AE168" s="406"/>
      <c r="AF168" s="406"/>
      <c r="AG168" s="406"/>
      <c r="AH168" s="406"/>
      <c r="AI168" s="406"/>
      <c r="AJ168" s="406"/>
      <c r="AK168" s="406"/>
      <c r="AL168" s="406"/>
      <c r="AM168" s="406"/>
      <c r="AN168" s="406"/>
      <c r="AO168" s="406"/>
      <c r="AP168" s="406"/>
      <c r="AQ168" s="406"/>
      <c r="AR168" s="406"/>
      <c r="AS168" s="406"/>
      <c r="AT168" s="406"/>
      <c r="AU168" s="406"/>
      <c r="AV168" s="406"/>
      <c r="AW168" s="406"/>
      <c r="AX168" s="406"/>
      <c r="AY168" s="406"/>
      <c r="AZ168" s="406"/>
      <c r="BA168" s="406"/>
      <c r="BB168" s="406"/>
      <c r="BC168" s="406"/>
      <c r="BD168" s="406"/>
      <c r="BE168" s="406"/>
      <c r="BF168" s="406"/>
      <c r="BG168" s="406"/>
      <c r="BH168" s="406"/>
      <c r="BI168" s="406"/>
      <c r="BJ168" s="406"/>
      <c r="BK168" s="406"/>
      <c r="BL168" s="406"/>
      <c r="BM168" s="406"/>
      <c r="BN168" s="406"/>
      <c r="BO168" s="406"/>
      <c r="BP168" s="406"/>
      <c r="BQ168" s="406"/>
      <c r="BR168" s="407"/>
      <c r="BS168" s="126"/>
      <c r="BT168" s="126"/>
      <c r="BU168" s="108"/>
    </row>
    <row r="169" spans="2:74" s="107" customFormat="1" ht="7.5" customHeight="1">
      <c r="B169" s="400"/>
      <c r="C169" s="401"/>
      <c r="D169" s="406"/>
      <c r="E169" s="406"/>
      <c r="F169" s="406"/>
      <c r="G169" s="406"/>
      <c r="H169" s="406"/>
      <c r="I169" s="406"/>
      <c r="J169" s="406"/>
      <c r="K169" s="406"/>
      <c r="L169" s="406"/>
      <c r="M169" s="406"/>
      <c r="N169" s="406"/>
      <c r="O169" s="406"/>
      <c r="P169" s="406"/>
      <c r="Q169" s="406"/>
      <c r="R169" s="406"/>
      <c r="S169" s="406"/>
      <c r="T169" s="406"/>
      <c r="U169" s="406"/>
      <c r="V169" s="406"/>
      <c r="W169" s="406"/>
      <c r="X169" s="406"/>
      <c r="Y169" s="406"/>
      <c r="Z169" s="406"/>
      <c r="AA169" s="406"/>
      <c r="AB169" s="406"/>
      <c r="AC169" s="406"/>
      <c r="AD169" s="406"/>
      <c r="AE169" s="406"/>
      <c r="AF169" s="406"/>
      <c r="AG169" s="406"/>
      <c r="AH169" s="406"/>
      <c r="AI169" s="406"/>
      <c r="AJ169" s="406"/>
      <c r="AK169" s="406"/>
      <c r="AL169" s="406"/>
      <c r="AM169" s="406"/>
      <c r="AN169" s="406"/>
      <c r="AO169" s="406"/>
      <c r="AP169" s="406"/>
      <c r="AQ169" s="406"/>
      <c r="AR169" s="406"/>
      <c r="AS169" s="406"/>
      <c r="AT169" s="406"/>
      <c r="AU169" s="406"/>
      <c r="AV169" s="406"/>
      <c r="AW169" s="406"/>
      <c r="AX169" s="406"/>
      <c r="AY169" s="406"/>
      <c r="AZ169" s="406"/>
      <c r="BA169" s="406"/>
      <c r="BB169" s="406"/>
      <c r="BC169" s="406"/>
      <c r="BD169" s="406"/>
      <c r="BE169" s="406"/>
      <c r="BF169" s="406"/>
      <c r="BG169" s="406"/>
      <c r="BH169" s="406"/>
      <c r="BI169" s="406"/>
      <c r="BJ169" s="406"/>
      <c r="BK169" s="406"/>
      <c r="BL169" s="406"/>
      <c r="BM169" s="406"/>
      <c r="BN169" s="406"/>
      <c r="BO169" s="406"/>
      <c r="BP169" s="406"/>
      <c r="BQ169" s="406"/>
      <c r="BR169" s="407"/>
      <c r="BS169" s="126"/>
      <c r="BT169" s="126"/>
      <c r="BU169" s="108"/>
    </row>
    <row r="170" spans="2:74" ht="7.5" customHeight="1">
      <c r="B170" s="400" t="s">
        <v>398</v>
      </c>
      <c r="C170" s="401"/>
      <c r="D170" s="406" t="s">
        <v>353</v>
      </c>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6"/>
      <c r="AB170" s="406"/>
      <c r="AC170" s="406"/>
      <c r="AD170" s="406"/>
      <c r="AE170" s="406"/>
      <c r="AF170" s="406"/>
      <c r="AG170" s="406"/>
      <c r="AH170" s="406"/>
      <c r="AI170" s="406"/>
      <c r="AJ170" s="406"/>
      <c r="AK170" s="406"/>
      <c r="AL170" s="406"/>
      <c r="AM170" s="406"/>
      <c r="AN170" s="406"/>
      <c r="AO170" s="406"/>
      <c r="AP170" s="406"/>
      <c r="AQ170" s="406"/>
      <c r="AR170" s="406"/>
      <c r="AS170" s="406"/>
      <c r="AT170" s="406"/>
      <c r="AU170" s="406"/>
      <c r="AV170" s="406"/>
      <c r="AW170" s="406"/>
      <c r="AX170" s="406"/>
      <c r="AY170" s="406"/>
      <c r="AZ170" s="406"/>
      <c r="BA170" s="406"/>
      <c r="BB170" s="406"/>
      <c r="BC170" s="406"/>
      <c r="BD170" s="406"/>
      <c r="BE170" s="406"/>
      <c r="BF170" s="406"/>
      <c r="BG170" s="406"/>
      <c r="BH170" s="406"/>
      <c r="BI170" s="406"/>
      <c r="BJ170" s="406"/>
      <c r="BK170" s="406"/>
      <c r="BL170" s="406"/>
      <c r="BM170" s="406"/>
      <c r="BN170" s="406"/>
      <c r="BO170" s="406"/>
      <c r="BP170" s="406"/>
      <c r="BQ170" s="406"/>
      <c r="BR170" s="407"/>
      <c r="BS170" s="104"/>
      <c r="BT170" s="104"/>
      <c r="BU170" s="108"/>
    </row>
    <row r="171" spans="2:74" s="107" customFormat="1" ht="7.5" customHeight="1">
      <c r="B171" s="400"/>
      <c r="C171" s="401"/>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6"/>
      <c r="Z171" s="406"/>
      <c r="AA171" s="406"/>
      <c r="AB171" s="406"/>
      <c r="AC171" s="406"/>
      <c r="AD171" s="406"/>
      <c r="AE171" s="406"/>
      <c r="AF171" s="406"/>
      <c r="AG171" s="406"/>
      <c r="AH171" s="406"/>
      <c r="AI171" s="406"/>
      <c r="AJ171" s="406"/>
      <c r="AK171" s="406"/>
      <c r="AL171" s="406"/>
      <c r="AM171" s="406"/>
      <c r="AN171" s="406"/>
      <c r="AO171" s="406"/>
      <c r="AP171" s="406"/>
      <c r="AQ171" s="406"/>
      <c r="AR171" s="406"/>
      <c r="AS171" s="406"/>
      <c r="AT171" s="406"/>
      <c r="AU171" s="406"/>
      <c r="AV171" s="406"/>
      <c r="AW171" s="406"/>
      <c r="AX171" s="406"/>
      <c r="AY171" s="406"/>
      <c r="AZ171" s="406"/>
      <c r="BA171" s="406"/>
      <c r="BB171" s="406"/>
      <c r="BC171" s="406"/>
      <c r="BD171" s="406"/>
      <c r="BE171" s="406"/>
      <c r="BF171" s="406"/>
      <c r="BG171" s="406"/>
      <c r="BH171" s="406"/>
      <c r="BI171" s="406"/>
      <c r="BJ171" s="406"/>
      <c r="BK171" s="406"/>
      <c r="BL171" s="406"/>
      <c r="BM171" s="406"/>
      <c r="BN171" s="406"/>
      <c r="BO171" s="406"/>
      <c r="BP171" s="406"/>
      <c r="BQ171" s="406"/>
      <c r="BR171" s="407"/>
      <c r="BS171" s="126"/>
      <c r="BT171" s="126"/>
      <c r="BU171" s="108"/>
    </row>
    <row r="172" spans="2:74" s="107" customFormat="1" ht="7.5" customHeight="1">
      <c r="B172" s="119"/>
      <c r="C172" s="120"/>
      <c r="D172" s="406"/>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06"/>
      <c r="AC172" s="406"/>
      <c r="AD172" s="406"/>
      <c r="AE172" s="406"/>
      <c r="AF172" s="406"/>
      <c r="AG172" s="406"/>
      <c r="AH172" s="406"/>
      <c r="AI172" s="406"/>
      <c r="AJ172" s="406"/>
      <c r="AK172" s="406"/>
      <c r="AL172" s="406"/>
      <c r="AM172" s="406"/>
      <c r="AN172" s="406"/>
      <c r="AO172" s="406"/>
      <c r="AP172" s="406"/>
      <c r="AQ172" s="406"/>
      <c r="AR172" s="406"/>
      <c r="AS172" s="406"/>
      <c r="AT172" s="406"/>
      <c r="AU172" s="406"/>
      <c r="AV172" s="406"/>
      <c r="AW172" s="406"/>
      <c r="AX172" s="406"/>
      <c r="AY172" s="406"/>
      <c r="AZ172" s="406"/>
      <c r="BA172" s="406"/>
      <c r="BB172" s="406"/>
      <c r="BC172" s="406"/>
      <c r="BD172" s="406"/>
      <c r="BE172" s="406"/>
      <c r="BF172" s="406"/>
      <c r="BG172" s="406"/>
      <c r="BH172" s="406"/>
      <c r="BI172" s="406"/>
      <c r="BJ172" s="406"/>
      <c r="BK172" s="406"/>
      <c r="BL172" s="406"/>
      <c r="BM172" s="406"/>
      <c r="BN172" s="406"/>
      <c r="BO172" s="406"/>
      <c r="BP172" s="406"/>
      <c r="BQ172" s="406"/>
      <c r="BR172" s="407"/>
      <c r="BS172" s="126"/>
      <c r="BT172" s="126"/>
      <c r="BU172" s="108"/>
    </row>
    <row r="173" spans="2:74" ht="7.5" customHeight="1">
      <c r="B173" s="124"/>
      <c r="C173" s="125"/>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6"/>
      <c r="BM173" s="426"/>
      <c r="BN173" s="426"/>
      <c r="BO173" s="426"/>
      <c r="BP173" s="426"/>
      <c r="BQ173" s="426"/>
      <c r="BR173" s="427"/>
      <c r="BS173" s="104"/>
      <c r="BT173" s="104"/>
      <c r="BU173" s="108"/>
    </row>
    <row r="174" spans="2:74" ht="7.5" customHeight="1">
      <c r="B174" s="107"/>
      <c r="C174" s="107"/>
      <c r="D174" s="107"/>
      <c r="E174" s="109"/>
      <c r="F174" s="104"/>
      <c r="G174" s="104"/>
      <c r="H174" s="104"/>
      <c r="I174" s="104"/>
      <c r="J174" s="104"/>
      <c r="K174" s="432" t="s">
        <v>342</v>
      </c>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3"/>
      <c r="BM174" s="433"/>
      <c r="BN174" s="433"/>
      <c r="BO174" s="433"/>
      <c r="BP174" s="433"/>
      <c r="BQ174" s="433"/>
      <c r="BR174" s="434"/>
      <c r="BS174" s="104"/>
      <c r="BT174" s="104"/>
      <c r="BU174" s="108"/>
    </row>
    <row r="175" spans="2:74" ht="7.5" customHeight="1">
      <c r="B175" s="107"/>
      <c r="C175" s="107"/>
      <c r="D175" s="107"/>
      <c r="E175" s="109"/>
      <c r="F175" s="104"/>
      <c r="G175" s="104"/>
      <c r="H175" s="104"/>
      <c r="I175" s="104"/>
      <c r="J175" s="104"/>
      <c r="K175" s="432"/>
      <c r="L175" s="433"/>
      <c r="M175" s="433"/>
      <c r="N175" s="433"/>
      <c r="O175" s="433"/>
      <c r="P175" s="433"/>
      <c r="Q175" s="433"/>
      <c r="R175" s="433"/>
      <c r="S175" s="433"/>
      <c r="T175" s="433"/>
      <c r="U175" s="433"/>
      <c r="V175" s="433"/>
      <c r="W175" s="433"/>
      <c r="X175" s="433"/>
      <c r="Y175" s="433"/>
      <c r="Z175" s="433"/>
      <c r="AA175" s="433"/>
      <c r="AB175" s="433"/>
      <c r="AC175" s="433"/>
      <c r="AD175" s="433"/>
      <c r="AE175" s="433"/>
      <c r="AF175" s="433"/>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3"/>
      <c r="BB175" s="433"/>
      <c r="BC175" s="433"/>
      <c r="BD175" s="433"/>
      <c r="BE175" s="433"/>
      <c r="BF175" s="433"/>
      <c r="BG175" s="433"/>
      <c r="BH175" s="433"/>
      <c r="BI175" s="433"/>
      <c r="BJ175" s="433"/>
      <c r="BK175" s="433"/>
      <c r="BL175" s="433"/>
      <c r="BM175" s="433"/>
      <c r="BN175" s="433"/>
      <c r="BO175" s="433"/>
      <c r="BP175" s="433"/>
      <c r="BQ175" s="433"/>
      <c r="BR175" s="434"/>
      <c r="BS175" s="104"/>
      <c r="BT175" s="104"/>
      <c r="BU175" s="108"/>
    </row>
    <row r="176" spans="2:74" ht="7.5" customHeight="1">
      <c r="B176" s="107"/>
      <c r="C176" s="107"/>
      <c r="D176" s="107"/>
      <c r="E176" s="110"/>
      <c r="F176" s="111"/>
      <c r="G176" s="111"/>
      <c r="H176" s="111"/>
      <c r="I176" s="428"/>
      <c r="J176" s="428"/>
      <c r="K176" s="400" t="s">
        <v>399</v>
      </c>
      <c r="L176" s="401"/>
      <c r="M176" s="406" t="s">
        <v>308</v>
      </c>
      <c r="N176" s="406"/>
      <c r="O176" s="406"/>
      <c r="P176" s="406"/>
      <c r="Q176" s="406"/>
      <c r="R176" s="406"/>
      <c r="S176" s="406"/>
      <c r="T176" s="406"/>
      <c r="U176" s="406"/>
      <c r="V176" s="406"/>
      <c r="W176" s="406"/>
      <c r="X176" s="406"/>
      <c r="Y176" s="406"/>
      <c r="Z176" s="406"/>
      <c r="AA176" s="406"/>
      <c r="AB176" s="406"/>
      <c r="AC176" s="406"/>
      <c r="AD176" s="406"/>
      <c r="AE176" s="406"/>
      <c r="AF176" s="406"/>
      <c r="AG176" s="406"/>
      <c r="AH176" s="406"/>
      <c r="AI176" s="406"/>
      <c r="AJ176" s="406"/>
      <c r="AK176" s="406"/>
      <c r="AL176" s="406"/>
      <c r="AM176" s="406"/>
      <c r="AN176" s="406"/>
      <c r="AO176" s="406"/>
      <c r="AP176" s="406"/>
      <c r="AQ176" s="406"/>
      <c r="AR176" s="406"/>
      <c r="AS176" s="406"/>
      <c r="AT176" s="406"/>
      <c r="AU176" s="406"/>
      <c r="AV176" s="406"/>
      <c r="AW176" s="406"/>
      <c r="AX176" s="406"/>
      <c r="AY176" s="406"/>
      <c r="AZ176" s="406"/>
      <c r="BA176" s="406"/>
      <c r="BB176" s="406"/>
      <c r="BC176" s="406"/>
      <c r="BD176" s="406"/>
      <c r="BE176" s="406"/>
      <c r="BF176" s="406"/>
      <c r="BG176" s="406"/>
      <c r="BH176" s="406"/>
      <c r="BI176" s="406"/>
      <c r="BJ176" s="406"/>
      <c r="BK176" s="406"/>
      <c r="BL176" s="406"/>
      <c r="BM176" s="406"/>
      <c r="BN176" s="406"/>
      <c r="BO176" s="406"/>
      <c r="BP176" s="406"/>
      <c r="BQ176" s="406"/>
      <c r="BR176" s="407"/>
      <c r="BS176" s="104"/>
      <c r="BT176" s="104"/>
      <c r="BU176" s="108"/>
    </row>
    <row r="177" spans="2:73" ht="7.5" customHeight="1">
      <c r="B177" s="107"/>
      <c r="C177" s="107"/>
      <c r="D177" s="104"/>
      <c r="E177" s="113"/>
      <c r="F177" s="113"/>
      <c r="G177" s="107"/>
      <c r="H177" s="107"/>
      <c r="I177" s="429"/>
      <c r="J177" s="429"/>
      <c r="K177" s="400"/>
      <c r="L177" s="401"/>
      <c r="M177" s="406"/>
      <c r="N177" s="406"/>
      <c r="O177" s="406"/>
      <c r="P177" s="406"/>
      <c r="Q177" s="406"/>
      <c r="R177" s="406"/>
      <c r="S177" s="406"/>
      <c r="T177" s="406"/>
      <c r="U177" s="406"/>
      <c r="V177" s="406"/>
      <c r="W177" s="406"/>
      <c r="X177" s="406"/>
      <c r="Y177" s="406"/>
      <c r="Z177" s="406"/>
      <c r="AA177" s="406"/>
      <c r="AB177" s="406"/>
      <c r="AC177" s="406"/>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6"/>
      <c r="AY177" s="406"/>
      <c r="AZ177" s="406"/>
      <c r="BA177" s="406"/>
      <c r="BB177" s="406"/>
      <c r="BC177" s="406"/>
      <c r="BD177" s="406"/>
      <c r="BE177" s="406"/>
      <c r="BF177" s="406"/>
      <c r="BG177" s="406"/>
      <c r="BH177" s="406"/>
      <c r="BI177" s="406"/>
      <c r="BJ177" s="406"/>
      <c r="BK177" s="406"/>
      <c r="BL177" s="406"/>
      <c r="BM177" s="406"/>
      <c r="BN177" s="406"/>
      <c r="BO177" s="406"/>
      <c r="BP177" s="406"/>
      <c r="BQ177" s="406"/>
      <c r="BR177" s="407"/>
      <c r="BS177" s="104"/>
      <c r="BT177" s="104"/>
      <c r="BU177" s="108"/>
    </row>
    <row r="178" spans="2:73" ht="7.5" customHeight="1">
      <c r="K178" s="400" t="s">
        <v>400</v>
      </c>
      <c r="L178" s="401"/>
      <c r="M178" s="406" t="s">
        <v>285</v>
      </c>
      <c r="N178" s="406"/>
      <c r="O178" s="406"/>
      <c r="P178" s="406"/>
      <c r="Q178" s="406"/>
      <c r="R178" s="406"/>
      <c r="S178" s="406"/>
      <c r="T178" s="406"/>
      <c r="U178" s="406"/>
      <c r="V178" s="406"/>
      <c r="W178" s="406"/>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6"/>
      <c r="AY178" s="406"/>
      <c r="AZ178" s="406"/>
      <c r="BA178" s="406"/>
      <c r="BB178" s="406"/>
      <c r="BC178" s="406"/>
      <c r="BD178" s="406"/>
      <c r="BE178" s="406"/>
      <c r="BF178" s="406"/>
      <c r="BG178" s="406"/>
      <c r="BH178" s="406"/>
      <c r="BI178" s="406"/>
      <c r="BJ178" s="406"/>
      <c r="BK178" s="406"/>
      <c r="BL178" s="406"/>
      <c r="BM178" s="406"/>
      <c r="BN178" s="406"/>
      <c r="BO178" s="406"/>
      <c r="BP178" s="406"/>
      <c r="BQ178" s="406"/>
      <c r="BR178" s="407"/>
      <c r="BS178" s="104"/>
      <c r="BT178" s="104"/>
      <c r="BU178" s="108"/>
    </row>
    <row r="179" spans="2:73" ht="7.5" customHeight="1">
      <c r="K179" s="400"/>
      <c r="L179" s="401"/>
      <c r="M179" s="406"/>
      <c r="N179" s="406"/>
      <c r="O179" s="406"/>
      <c r="P179" s="406"/>
      <c r="Q179" s="406"/>
      <c r="R179" s="406"/>
      <c r="S179" s="406"/>
      <c r="T179" s="406"/>
      <c r="U179" s="406"/>
      <c r="V179" s="406"/>
      <c r="W179" s="406"/>
      <c r="X179" s="406"/>
      <c r="Y179" s="406"/>
      <c r="Z179" s="406"/>
      <c r="AA179" s="406"/>
      <c r="AB179" s="406"/>
      <c r="AC179" s="406"/>
      <c r="AD179" s="406"/>
      <c r="AE179" s="406"/>
      <c r="AF179" s="406"/>
      <c r="AG179" s="406"/>
      <c r="AH179" s="406"/>
      <c r="AI179" s="406"/>
      <c r="AJ179" s="406"/>
      <c r="AK179" s="406"/>
      <c r="AL179" s="406"/>
      <c r="AM179" s="406"/>
      <c r="AN179" s="406"/>
      <c r="AO179" s="406"/>
      <c r="AP179" s="406"/>
      <c r="AQ179" s="406"/>
      <c r="AR179" s="406"/>
      <c r="AS179" s="406"/>
      <c r="AT179" s="406"/>
      <c r="AU179" s="406"/>
      <c r="AV179" s="406"/>
      <c r="AW179" s="406"/>
      <c r="AX179" s="406"/>
      <c r="AY179" s="406"/>
      <c r="AZ179" s="406"/>
      <c r="BA179" s="406"/>
      <c r="BB179" s="406"/>
      <c r="BC179" s="406"/>
      <c r="BD179" s="406"/>
      <c r="BE179" s="406"/>
      <c r="BF179" s="406"/>
      <c r="BG179" s="406"/>
      <c r="BH179" s="406"/>
      <c r="BI179" s="406"/>
      <c r="BJ179" s="406"/>
      <c r="BK179" s="406"/>
      <c r="BL179" s="406"/>
      <c r="BM179" s="406"/>
      <c r="BN179" s="406"/>
      <c r="BO179" s="406"/>
      <c r="BP179" s="406"/>
      <c r="BQ179" s="406"/>
      <c r="BR179" s="407"/>
      <c r="BS179" s="104"/>
      <c r="BT179" s="104"/>
      <c r="BU179" s="108"/>
    </row>
    <row r="180" spans="2:73" ht="7.5" customHeight="1">
      <c r="K180" s="400" t="s">
        <v>401</v>
      </c>
      <c r="L180" s="401"/>
      <c r="M180" s="406" t="s">
        <v>284</v>
      </c>
      <c r="N180" s="406"/>
      <c r="O180" s="406"/>
      <c r="P180" s="406"/>
      <c r="Q180" s="406"/>
      <c r="R180" s="406"/>
      <c r="S180" s="406"/>
      <c r="T180" s="406"/>
      <c r="U180" s="406"/>
      <c r="V180" s="406"/>
      <c r="W180" s="406"/>
      <c r="X180" s="406"/>
      <c r="Y180" s="406"/>
      <c r="Z180" s="406"/>
      <c r="AA180" s="406"/>
      <c r="AB180" s="406"/>
      <c r="AC180" s="406"/>
      <c r="AD180" s="406"/>
      <c r="AE180" s="406"/>
      <c r="AF180" s="406"/>
      <c r="AG180" s="406"/>
      <c r="AH180" s="406"/>
      <c r="AI180" s="406"/>
      <c r="AJ180" s="406"/>
      <c r="AK180" s="406"/>
      <c r="AL180" s="406"/>
      <c r="AM180" s="406"/>
      <c r="AN180" s="406"/>
      <c r="AO180" s="406"/>
      <c r="AP180" s="406"/>
      <c r="AQ180" s="406"/>
      <c r="AR180" s="406"/>
      <c r="AS180" s="406"/>
      <c r="AT180" s="406"/>
      <c r="AU180" s="406"/>
      <c r="AV180" s="406"/>
      <c r="AW180" s="406"/>
      <c r="AX180" s="406"/>
      <c r="AY180" s="406"/>
      <c r="AZ180" s="406"/>
      <c r="BA180" s="406"/>
      <c r="BB180" s="406"/>
      <c r="BC180" s="406"/>
      <c r="BD180" s="406"/>
      <c r="BE180" s="406"/>
      <c r="BF180" s="406"/>
      <c r="BG180" s="406"/>
      <c r="BH180" s="406"/>
      <c r="BI180" s="406"/>
      <c r="BJ180" s="406"/>
      <c r="BK180" s="406"/>
      <c r="BL180" s="406"/>
      <c r="BM180" s="406"/>
      <c r="BN180" s="406"/>
      <c r="BO180" s="406"/>
      <c r="BP180" s="406"/>
      <c r="BQ180" s="406"/>
      <c r="BR180" s="407"/>
      <c r="BS180" s="104"/>
      <c r="BT180" s="104"/>
      <c r="BU180" s="108"/>
    </row>
    <row r="181" spans="2:73" ht="7.5" customHeight="1">
      <c r="K181" s="400"/>
      <c r="L181" s="401"/>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6"/>
      <c r="AL181" s="406"/>
      <c r="AM181" s="406"/>
      <c r="AN181" s="406"/>
      <c r="AO181" s="406"/>
      <c r="AP181" s="406"/>
      <c r="AQ181" s="406"/>
      <c r="AR181" s="406"/>
      <c r="AS181" s="406"/>
      <c r="AT181" s="406"/>
      <c r="AU181" s="406"/>
      <c r="AV181" s="406"/>
      <c r="AW181" s="406"/>
      <c r="AX181" s="406"/>
      <c r="AY181" s="406"/>
      <c r="AZ181" s="406"/>
      <c r="BA181" s="406"/>
      <c r="BB181" s="406"/>
      <c r="BC181" s="406"/>
      <c r="BD181" s="406"/>
      <c r="BE181" s="406"/>
      <c r="BF181" s="406"/>
      <c r="BG181" s="406"/>
      <c r="BH181" s="406"/>
      <c r="BI181" s="406"/>
      <c r="BJ181" s="406"/>
      <c r="BK181" s="406"/>
      <c r="BL181" s="406"/>
      <c r="BM181" s="406"/>
      <c r="BN181" s="406"/>
      <c r="BO181" s="406"/>
      <c r="BP181" s="406"/>
      <c r="BQ181" s="406"/>
      <c r="BR181" s="407"/>
      <c r="BS181" s="104"/>
      <c r="BT181" s="104"/>
      <c r="BU181" s="108"/>
    </row>
    <row r="182" spans="2:73" ht="7.5" customHeight="1">
      <c r="K182" s="400" t="s">
        <v>402</v>
      </c>
      <c r="L182" s="401"/>
      <c r="M182" s="406" t="s">
        <v>403</v>
      </c>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6"/>
      <c r="AY182" s="406"/>
      <c r="AZ182" s="406"/>
      <c r="BA182" s="406"/>
      <c r="BB182" s="406"/>
      <c r="BC182" s="406"/>
      <c r="BD182" s="406"/>
      <c r="BE182" s="406"/>
      <c r="BF182" s="406"/>
      <c r="BG182" s="406"/>
      <c r="BH182" s="406"/>
      <c r="BI182" s="406"/>
      <c r="BJ182" s="406"/>
      <c r="BK182" s="406"/>
      <c r="BL182" s="406"/>
      <c r="BM182" s="406"/>
      <c r="BN182" s="406"/>
      <c r="BO182" s="406"/>
      <c r="BP182" s="406"/>
      <c r="BQ182" s="406"/>
      <c r="BR182" s="407"/>
      <c r="BS182" s="104"/>
      <c r="BT182" s="104"/>
      <c r="BU182" s="108"/>
    </row>
    <row r="183" spans="2:73" ht="7.5" customHeight="1">
      <c r="K183" s="400"/>
      <c r="L183" s="401"/>
      <c r="M183" s="406"/>
      <c r="N183" s="406"/>
      <c r="O183" s="406"/>
      <c r="P183" s="406"/>
      <c r="Q183" s="406"/>
      <c r="R183" s="406"/>
      <c r="S183" s="406"/>
      <c r="T183" s="406"/>
      <c r="U183" s="406"/>
      <c r="V183" s="406"/>
      <c r="W183" s="406"/>
      <c r="X183" s="406"/>
      <c r="Y183" s="406"/>
      <c r="Z183" s="406"/>
      <c r="AA183" s="406"/>
      <c r="AB183" s="406"/>
      <c r="AC183" s="406"/>
      <c r="AD183" s="406"/>
      <c r="AE183" s="406"/>
      <c r="AF183" s="406"/>
      <c r="AG183" s="406"/>
      <c r="AH183" s="406"/>
      <c r="AI183" s="406"/>
      <c r="AJ183" s="406"/>
      <c r="AK183" s="406"/>
      <c r="AL183" s="406"/>
      <c r="AM183" s="406"/>
      <c r="AN183" s="406"/>
      <c r="AO183" s="406"/>
      <c r="AP183" s="406"/>
      <c r="AQ183" s="406"/>
      <c r="AR183" s="406"/>
      <c r="AS183" s="406"/>
      <c r="AT183" s="406"/>
      <c r="AU183" s="406"/>
      <c r="AV183" s="406"/>
      <c r="AW183" s="406"/>
      <c r="AX183" s="406"/>
      <c r="AY183" s="406"/>
      <c r="AZ183" s="406"/>
      <c r="BA183" s="406"/>
      <c r="BB183" s="406"/>
      <c r="BC183" s="406"/>
      <c r="BD183" s="406"/>
      <c r="BE183" s="406"/>
      <c r="BF183" s="406"/>
      <c r="BG183" s="406"/>
      <c r="BH183" s="406"/>
      <c r="BI183" s="406"/>
      <c r="BJ183" s="406"/>
      <c r="BK183" s="406"/>
      <c r="BL183" s="406"/>
      <c r="BM183" s="406"/>
      <c r="BN183" s="406"/>
      <c r="BO183" s="406"/>
      <c r="BP183" s="406"/>
      <c r="BQ183" s="406"/>
      <c r="BR183" s="407"/>
      <c r="BS183" s="104"/>
      <c r="BT183" s="104"/>
      <c r="BU183" s="108"/>
    </row>
    <row r="184" spans="2:73" s="107" customFormat="1" ht="7.5" customHeight="1">
      <c r="K184" s="119"/>
      <c r="L184" s="120"/>
      <c r="M184" s="406"/>
      <c r="N184" s="406"/>
      <c r="O184" s="406"/>
      <c r="P184" s="406"/>
      <c r="Q184" s="406"/>
      <c r="R184" s="406"/>
      <c r="S184" s="406"/>
      <c r="T184" s="406"/>
      <c r="U184" s="406"/>
      <c r="V184" s="406"/>
      <c r="W184" s="406"/>
      <c r="X184" s="406"/>
      <c r="Y184" s="406"/>
      <c r="Z184" s="406"/>
      <c r="AA184" s="406"/>
      <c r="AB184" s="406"/>
      <c r="AC184" s="406"/>
      <c r="AD184" s="406"/>
      <c r="AE184" s="406"/>
      <c r="AF184" s="406"/>
      <c r="AG184" s="406"/>
      <c r="AH184" s="406"/>
      <c r="AI184" s="406"/>
      <c r="AJ184" s="406"/>
      <c r="AK184" s="406"/>
      <c r="AL184" s="406"/>
      <c r="AM184" s="406"/>
      <c r="AN184" s="406"/>
      <c r="AO184" s="406"/>
      <c r="AP184" s="406"/>
      <c r="AQ184" s="406"/>
      <c r="AR184" s="406"/>
      <c r="AS184" s="406"/>
      <c r="AT184" s="406"/>
      <c r="AU184" s="406"/>
      <c r="AV184" s="406"/>
      <c r="AW184" s="406"/>
      <c r="AX184" s="406"/>
      <c r="AY184" s="406"/>
      <c r="AZ184" s="406"/>
      <c r="BA184" s="406"/>
      <c r="BB184" s="406"/>
      <c r="BC184" s="406"/>
      <c r="BD184" s="406"/>
      <c r="BE184" s="406"/>
      <c r="BF184" s="406"/>
      <c r="BG184" s="406"/>
      <c r="BH184" s="406"/>
      <c r="BI184" s="406"/>
      <c r="BJ184" s="406"/>
      <c r="BK184" s="406"/>
      <c r="BL184" s="406"/>
      <c r="BM184" s="406"/>
      <c r="BN184" s="406"/>
      <c r="BO184" s="406"/>
      <c r="BP184" s="406"/>
      <c r="BQ184" s="406"/>
      <c r="BR184" s="407"/>
      <c r="BS184" s="111"/>
      <c r="BT184" s="111"/>
      <c r="BU184" s="114"/>
    </row>
    <row r="185" spans="2:73" ht="7.5" customHeight="1">
      <c r="K185" s="119"/>
      <c r="L185" s="120"/>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406"/>
      <c r="AK185" s="406"/>
      <c r="AL185" s="406"/>
      <c r="AM185" s="406"/>
      <c r="AN185" s="406"/>
      <c r="AO185" s="406"/>
      <c r="AP185" s="406"/>
      <c r="AQ185" s="406"/>
      <c r="AR185" s="406"/>
      <c r="AS185" s="406"/>
      <c r="AT185" s="406"/>
      <c r="AU185" s="406"/>
      <c r="AV185" s="406"/>
      <c r="AW185" s="406"/>
      <c r="AX185" s="406"/>
      <c r="AY185" s="406"/>
      <c r="AZ185" s="406"/>
      <c r="BA185" s="406"/>
      <c r="BB185" s="406"/>
      <c r="BC185" s="406"/>
      <c r="BD185" s="406"/>
      <c r="BE185" s="406"/>
      <c r="BF185" s="406"/>
      <c r="BG185" s="406"/>
      <c r="BH185" s="406"/>
      <c r="BI185" s="406"/>
      <c r="BJ185" s="406"/>
      <c r="BK185" s="406"/>
      <c r="BL185" s="406"/>
      <c r="BM185" s="406"/>
      <c r="BN185" s="406"/>
      <c r="BO185" s="406"/>
      <c r="BP185" s="406"/>
      <c r="BQ185" s="406"/>
      <c r="BR185" s="407"/>
    </row>
    <row r="186" spans="2:73" ht="7.5" customHeight="1">
      <c r="K186" s="124"/>
      <c r="L186" s="125"/>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c r="BC186" s="426"/>
      <c r="BD186" s="426"/>
      <c r="BE186" s="426"/>
      <c r="BF186" s="426"/>
      <c r="BG186" s="426"/>
      <c r="BH186" s="426"/>
      <c r="BI186" s="426"/>
      <c r="BJ186" s="426"/>
      <c r="BK186" s="426"/>
      <c r="BL186" s="426"/>
      <c r="BM186" s="426"/>
      <c r="BN186" s="426"/>
      <c r="BO186" s="426"/>
      <c r="BP186" s="426"/>
      <c r="BQ186" s="426"/>
      <c r="BR186" s="427"/>
    </row>
    <row r="189" spans="2:73" ht="7.5" customHeight="1">
      <c r="B189" s="418" t="s">
        <v>343</v>
      </c>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19"/>
      <c r="AY189" s="419"/>
      <c r="AZ189" s="419"/>
      <c r="BA189" s="419"/>
      <c r="BB189" s="419"/>
      <c r="BC189" s="419"/>
      <c r="BD189" s="419"/>
      <c r="BE189" s="419"/>
      <c r="BF189" s="419"/>
      <c r="BG189" s="419"/>
      <c r="BH189" s="419"/>
      <c r="BI189" s="419"/>
      <c r="BJ189" s="419"/>
      <c r="BK189" s="419"/>
      <c r="BL189" s="419"/>
      <c r="BM189" s="419"/>
      <c r="BN189" s="419"/>
      <c r="BO189" s="419"/>
      <c r="BP189" s="419"/>
      <c r="BQ189" s="419"/>
      <c r="BR189" s="420"/>
    </row>
    <row r="190" spans="2:73" ht="7.5" customHeight="1">
      <c r="B190" s="421"/>
      <c r="C190" s="422"/>
      <c r="D190" s="422"/>
      <c r="E190" s="422"/>
      <c r="F190" s="422"/>
      <c r="G190" s="422"/>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2"/>
      <c r="AY190" s="422"/>
      <c r="AZ190" s="422"/>
      <c r="BA190" s="422"/>
      <c r="BB190" s="422"/>
      <c r="BC190" s="422"/>
      <c r="BD190" s="422"/>
      <c r="BE190" s="422"/>
      <c r="BF190" s="422"/>
      <c r="BG190" s="422"/>
      <c r="BH190" s="422"/>
      <c r="BI190" s="422"/>
      <c r="BJ190" s="422"/>
      <c r="BK190" s="422"/>
      <c r="BL190" s="422"/>
      <c r="BM190" s="422"/>
      <c r="BN190" s="422"/>
      <c r="BO190" s="422"/>
      <c r="BP190" s="422"/>
      <c r="BQ190" s="422"/>
      <c r="BR190" s="423"/>
    </row>
    <row r="191" spans="2:73" ht="7.5" customHeight="1">
      <c r="B191" s="400" t="s">
        <v>404</v>
      </c>
      <c r="C191" s="401"/>
      <c r="D191" s="402" t="s">
        <v>355</v>
      </c>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3"/>
    </row>
    <row r="192" spans="2:73" ht="7.5" customHeight="1">
      <c r="B192" s="400"/>
      <c r="C192" s="401"/>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402"/>
      <c r="AO192" s="402"/>
      <c r="AP192" s="402"/>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3"/>
    </row>
    <row r="193" spans="2:70" ht="7.5" customHeight="1">
      <c r="B193" s="400" t="s">
        <v>405</v>
      </c>
      <c r="C193" s="401"/>
      <c r="D193" s="406" t="s">
        <v>357</v>
      </c>
      <c r="E193" s="406"/>
      <c r="F193" s="406"/>
      <c r="G193" s="406"/>
      <c r="H193" s="406"/>
      <c r="I193" s="406"/>
      <c r="J193" s="406"/>
      <c r="K193" s="406"/>
      <c r="L193" s="406"/>
      <c r="M193" s="406"/>
      <c r="N193" s="406"/>
      <c r="O193" s="406"/>
      <c r="P193" s="406"/>
      <c r="Q193" s="406"/>
      <c r="R193" s="406"/>
      <c r="S193" s="406"/>
      <c r="T193" s="406"/>
      <c r="U193" s="406"/>
      <c r="V193" s="406"/>
      <c r="W193" s="406"/>
      <c r="X193" s="406"/>
      <c r="Y193" s="406"/>
      <c r="Z193" s="406"/>
      <c r="AA193" s="406"/>
      <c r="AB193" s="406"/>
      <c r="AC193" s="406"/>
      <c r="AD193" s="406"/>
      <c r="AE193" s="406"/>
      <c r="AF193" s="406"/>
      <c r="AG193" s="406"/>
      <c r="AH193" s="406"/>
      <c r="AI193" s="406"/>
      <c r="AJ193" s="406"/>
      <c r="AK193" s="406"/>
      <c r="AL193" s="406"/>
      <c r="AM193" s="406"/>
      <c r="AN193" s="406"/>
      <c r="AO193" s="406"/>
      <c r="AP193" s="406"/>
      <c r="AQ193" s="406"/>
      <c r="AR193" s="406"/>
      <c r="AS193" s="406"/>
      <c r="AT193" s="406"/>
      <c r="AU193" s="406"/>
      <c r="AV193" s="406"/>
      <c r="AW193" s="406"/>
      <c r="AX193" s="406"/>
      <c r="AY193" s="406"/>
      <c r="AZ193" s="406"/>
      <c r="BA193" s="406"/>
      <c r="BB193" s="406"/>
      <c r="BC193" s="406"/>
      <c r="BD193" s="406"/>
      <c r="BE193" s="406"/>
      <c r="BF193" s="406"/>
      <c r="BG193" s="406"/>
      <c r="BH193" s="406"/>
      <c r="BI193" s="406"/>
      <c r="BJ193" s="406"/>
      <c r="BK193" s="406"/>
      <c r="BL193" s="406"/>
      <c r="BM193" s="406"/>
      <c r="BN193" s="406"/>
      <c r="BO193" s="406"/>
      <c r="BP193" s="406"/>
      <c r="BQ193" s="406"/>
      <c r="BR193" s="407"/>
    </row>
    <row r="194" spans="2:70" ht="7.5" customHeight="1">
      <c r="B194" s="400"/>
      <c r="C194" s="401"/>
      <c r="D194" s="406"/>
      <c r="E194" s="406"/>
      <c r="F194" s="406"/>
      <c r="G194" s="406"/>
      <c r="H194" s="406"/>
      <c r="I194" s="406"/>
      <c r="J194" s="406"/>
      <c r="K194" s="406"/>
      <c r="L194" s="406"/>
      <c r="M194" s="406"/>
      <c r="N194" s="406"/>
      <c r="O194" s="406"/>
      <c r="P194" s="406"/>
      <c r="Q194" s="406"/>
      <c r="R194" s="406"/>
      <c r="S194" s="406"/>
      <c r="T194" s="406"/>
      <c r="U194" s="406"/>
      <c r="V194" s="406"/>
      <c r="W194" s="406"/>
      <c r="X194" s="406"/>
      <c r="Y194" s="406"/>
      <c r="Z194" s="406"/>
      <c r="AA194" s="406"/>
      <c r="AB194" s="406"/>
      <c r="AC194" s="406"/>
      <c r="AD194" s="406"/>
      <c r="AE194" s="406"/>
      <c r="AF194" s="406"/>
      <c r="AG194" s="406"/>
      <c r="AH194" s="406"/>
      <c r="AI194" s="406"/>
      <c r="AJ194" s="406"/>
      <c r="AK194" s="406"/>
      <c r="AL194" s="406"/>
      <c r="AM194" s="406"/>
      <c r="AN194" s="406"/>
      <c r="AO194" s="406"/>
      <c r="AP194" s="406"/>
      <c r="AQ194" s="406"/>
      <c r="AR194" s="406"/>
      <c r="AS194" s="406"/>
      <c r="AT194" s="406"/>
      <c r="AU194" s="406"/>
      <c r="AV194" s="406"/>
      <c r="AW194" s="406"/>
      <c r="AX194" s="406"/>
      <c r="AY194" s="406"/>
      <c r="AZ194" s="406"/>
      <c r="BA194" s="406"/>
      <c r="BB194" s="406"/>
      <c r="BC194" s="406"/>
      <c r="BD194" s="406"/>
      <c r="BE194" s="406"/>
      <c r="BF194" s="406"/>
      <c r="BG194" s="406"/>
      <c r="BH194" s="406"/>
      <c r="BI194" s="406"/>
      <c r="BJ194" s="406"/>
      <c r="BK194" s="406"/>
      <c r="BL194" s="406"/>
      <c r="BM194" s="406"/>
      <c r="BN194" s="406"/>
      <c r="BO194" s="406"/>
      <c r="BP194" s="406"/>
      <c r="BQ194" s="406"/>
      <c r="BR194" s="407"/>
    </row>
    <row r="195" spans="2:70" ht="7.5" customHeight="1">
      <c r="B195" s="400" t="s">
        <v>406</v>
      </c>
      <c r="C195" s="401"/>
      <c r="D195" s="402" t="s">
        <v>356</v>
      </c>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2"/>
      <c r="BD195" s="402"/>
      <c r="BE195" s="402"/>
      <c r="BF195" s="402"/>
      <c r="BG195" s="402"/>
      <c r="BH195" s="402"/>
      <c r="BI195" s="402"/>
      <c r="BJ195" s="402"/>
      <c r="BK195" s="402"/>
      <c r="BL195" s="402"/>
      <c r="BM195" s="402"/>
      <c r="BN195" s="402"/>
      <c r="BO195" s="402"/>
      <c r="BP195" s="402"/>
      <c r="BQ195" s="402"/>
      <c r="BR195" s="403"/>
    </row>
    <row r="196" spans="2:70" ht="7.5" customHeight="1">
      <c r="B196" s="400"/>
      <c r="C196" s="401"/>
      <c r="D196" s="402"/>
      <c r="E196" s="402"/>
      <c r="F196" s="402"/>
      <c r="G196" s="402"/>
      <c r="H196" s="402"/>
      <c r="I196" s="402"/>
      <c r="J196" s="402"/>
      <c r="K196" s="402"/>
      <c r="L196" s="402"/>
      <c r="M196" s="402"/>
      <c r="N196" s="402"/>
      <c r="O196" s="402"/>
      <c r="P196" s="402"/>
      <c r="Q196" s="402"/>
      <c r="R196" s="402"/>
      <c r="S196" s="402"/>
      <c r="T196" s="402"/>
      <c r="U196" s="402"/>
      <c r="V196" s="402"/>
      <c r="W196" s="402"/>
      <c r="X196" s="402"/>
      <c r="Y196" s="402"/>
      <c r="Z196" s="402"/>
      <c r="AA196" s="402"/>
      <c r="AB196" s="402"/>
      <c r="AC196" s="402"/>
      <c r="AD196" s="402"/>
      <c r="AE196" s="402"/>
      <c r="AF196" s="402"/>
      <c r="AG196" s="402"/>
      <c r="AH196" s="402"/>
      <c r="AI196" s="402"/>
      <c r="AJ196" s="402"/>
      <c r="AK196" s="402"/>
      <c r="AL196" s="402"/>
      <c r="AM196" s="402"/>
      <c r="AN196" s="402"/>
      <c r="AO196" s="402"/>
      <c r="AP196" s="402"/>
      <c r="AQ196" s="402"/>
      <c r="AR196" s="402"/>
      <c r="AS196" s="402"/>
      <c r="AT196" s="402"/>
      <c r="AU196" s="402"/>
      <c r="AV196" s="402"/>
      <c r="AW196" s="402"/>
      <c r="AX196" s="402"/>
      <c r="AY196" s="402"/>
      <c r="AZ196" s="402"/>
      <c r="BA196" s="402"/>
      <c r="BB196" s="402"/>
      <c r="BC196" s="402"/>
      <c r="BD196" s="402"/>
      <c r="BE196" s="402"/>
      <c r="BF196" s="402"/>
      <c r="BG196" s="402"/>
      <c r="BH196" s="402"/>
      <c r="BI196" s="402"/>
      <c r="BJ196" s="402"/>
      <c r="BK196" s="402"/>
      <c r="BL196" s="402"/>
      <c r="BM196" s="402"/>
      <c r="BN196" s="402"/>
      <c r="BO196" s="402"/>
      <c r="BP196" s="402"/>
      <c r="BQ196" s="402"/>
      <c r="BR196" s="403"/>
    </row>
    <row r="197" spans="2:70" ht="7.5" customHeight="1">
      <c r="B197" s="400" t="s">
        <v>407</v>
      </c>
      <c r="C197" s="401"/>
      <c r="D197" s="406" t="s">
        <v>358</v>
      </c>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c r="AC197" s="406"/>
      <c r="AD197" s="406"/>
      <c r="AE197" s="406"/>
      <c r="AF197" s="406"/>
      <c r="AG197" s="406"/>
      <c r="AH197" s="406"/>
      <c r="AI197" s="406"/>
      <c r="AJ197" s="406"/>
      <c r="AK197" s="406"/>
      <c r="AL197" s="406"/>
      <c r="AM197" s="406"/>
      <c r="AN197" s="406"/>
      <c r="AO197" s="406"/>
      <c r="AP197" s="406"/>
      <c r="AQ197" s="406"/>
      <c r="AR197" s="406"/>
      <c r="AS197" s="406"/>
      <c r="AT197" s="406"/>
      <c r="AU197" s="406"/>
      <c r="AV197" s="406"/>
      <c r="AW197" s="406"/>
      <c r="AX197" s="406"/>
      <c r="AY197" s="406"/>
      <c r="AZ197" s="406"/>
      <c r="BA197" s="406"/>
      <c r="BB197" s="406"/>
      <c r="BC197" s="406"/>
      <c r="BD197" s="406"/>
      <c r="BE197" s="406"/>
      <c r="BF197" s="406"/>
      <c r="BG197" s="406"/>
      <c r="BH197" s="406"/>
      <c r="BI197" s="406"/>
      <c r="BJ197" s="406"/>
      <c r="BK197" s="406"/>
      <c r="BL197" s="406"/>
      <c r="BM197" s="406"/>
      <c r="BN197" s="406"/>
      <c r="BO197" s="406"/>
      <c r="BP197" s="406"/>
      <c r="BQ197" s="406"/>
      <c r="BR197" s="407"/>
    </row>
    <row r="198" spans="2:70" ht="7.5" customHeight="1">
      <c r="B198" s="424"/>
      <c r="C198" s="425"/>
      <c r="D198" s="426"/>
      <c r="E198" s="426"/>
      <c r="F198" s="426"/>
      <c r="G198" s="426"/>
      <c r="H198" s="426"/>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6"/>
      <c r="AO198" s="426"/>
      <c r="AP198" s="426"/>
      <c r="AQ198" s="426"/>
      <c r="AR198" s="426"/>
      <c r="AS198" s="426"/>
      <c r="AT198" s="426"/>
      <c r="AU198" s="426"/>
      <c r="AV198" s="426"/>
      <c r="AW198" s="426"/>
      <c r="AX198" s="426"/>
      <c r="AY198" s="426"/>
      <c r="AZ198" s="426"/>
      <c r="BA198" s="426"/>
      <c r="BB198" s="426"/>
      <c r="BC198" s="426"/>
      <c r="BD198" s="426"/>
      <c r="BE198" s="426"/>
      <c r="BF198" s="426"/>
      <c r="BG198" s="426"/>
      <c r="BH198" s="426"/>
      <c r="BI198" s="426"/>
      <c r="BJ198" s="426"/>
      <c r="BK198" s="426"/>
      <c r="BL198" s="426"/>
      <c r="BM198" s="426"/>
      <c r="BN198" s="426"/>
      <c r="BO198" s="426"/>
      <c r="BP198" s="426"/>
      <c r="BQ198" s="426"/>
      <c r="BR198" s="427"/>
    </row>
    <row r="201" spans="2:70" ht="7.5" customHeight="1">
      <c r="B201" s="418" t="s">
        <v>344</v>
      </c>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c r="AA201" s="419"/>
      <c r="AB201" s="419"/>
      <c r="AC201" s="419"/>
      <c r="AD201" s="419"/>
      <c r="AE201" s="419"/>
      <c r="AF201" s="419"/>
      <c r="AG201" s="419"/>
      <c r="AH201" s="419"/>
      <c r="AI201" s="419"/>
      <c r="AJ201" s="419"/>
      <c r="AK201" s="419"/>
      <c r="AL201" s="419"/>
      <c r="AM201" s="419"/>
      <c r="AN201" s="419"/>
      <c r="AO201" s="419"/>
      <c r="AP201" s="419"/>
      <c r="AQ201" s="419"/>
      <c r="AR201" s="419"/>
      <c r="AS201" s="419"/>
      <c r="AT201" s="419"/>
      <c r="AU201" s="419"/>
      <c r="AV201" s="419"/>
      <c r="AW201" s="419"/>
      <c r="AX201" s="419"/>
      <c r="AY201" s="419"/>
      <c r="AZ201" s="419"/>
      <c r="BA201" s="419"/>
      <c r="BB201" s="419"/>
      <c r="BC201" s="419"/>
      <c r="BD201" s="419"/>
      <c r="BE201" s="419"/>
      <c r="BF201" s="419"/>
      <c r="BG201" s="419"/>
      <c r="BH201" s="419"/>
      <c r="BI201" s="419"/>
      <c r="BJ201" s="419"/>
      <c r="BK201" s="419"/>
      <c r="BL201" s="419"/>
      <c r="BM201" s="419"/>
      <c r="BN201" s="419"/>
      <c r="BO201" s="419"/>
      <c r="BP201" s="419"/>
      <c r="BQ201" s="419"/>
      <c r="BR201" s="420"/>
    </row>
    <row r="202" spans="2:70" ht="7.5" customHeight="1">
      <c r="B202" s="421"/>
      <c r="C202" s="422"/>
      <c r="D202" s="422"/>
      <c r="E202" s="422"/>
      <c r="F202" s="422"/>
      <c r="G202" s="422"/>
      <c r="H202" s="422"/>
      <c r="I202" s="422"/>
      <c r="J202" s="422"/>
      <c r="K202" s="422"/>
      <c r="L202" s="422"/>
      <c r="M202" s="422"/>
      <c r="N202" s="422"/>
      <c r="O202" s="422"/>
      <c r="P202" s="422"/>
      <c r="Q202" s="422"/>
      <c r="R202" s="422"/>
      <c r="S202" s="422"/>
      <c r="T202" s="422"/>
      <c r="U202" s="422"/>
      <c r="V202" s="422"/>
      <c r="W202" s="422"/>
      <c r="X202" s="422"/>
      <c r="Y202" s="422"/>
      <c r="Z202" s="422"/>
      <c r="AA202" s="422"/>
      <c r="AB202" s="422"/>
      <c r="AC202" s="422"/>
      <c r="AD202" s="422"/>
      <c r="AE202" s="422"/>
      <c r="AF202" s="422"/>
      <c r="AG202" s="422"/>
      <c r="AH202" s="422"/>
      <c r="AI202" s="422"/>
      <c r="AJ202" s="422"/>
      <c r="AK202" s="422"/>
      <c r="AL202" s="422"/>
      <c r="AM202" s="422"/>
      <c r="AN202" s="422"/>
      <c r="AO202" s="422"/>
      <c r="AP202" s="422"/>
      <c r="AQ202" s="422"/>
      <c r="AR202" s="422"/>
      <c r="AS202" s="422"/>
      <c r="AT202" s="422"/>
      <c r="AU202" s="422"/>
      <c r="AV202" s="422"/>
      <c r="AW202" s="422"/>
      <c r="AX202" s="422"/>
      <c r="AY202" s="422"/>
      <c r="AZ202" s="422"/>
      <c r="BA202" s="422"/>
      <c r="BB202" s="422"/>
      <c r="BC202" s="422"/>
      <c r="BD202" s="422"/>
      <c r="BE202" s="422"/>
      <c r="BF202" s="422"/>
      <c r="BG202" s="422"/>
      <c r="BH202" s="422"/>
      <c r="BI202" s="422"/>
      <c r="BJ202" s="422"/>
      <c r="BK202" s="422"/>
      <c r="BL202" s="422"/>
      <c r="BM202" s="422"/>
      <c r="BN202" s="422"/>
      <c r="BO202" s="422"/>
      <c r="BP202" s="422"/>
      <c r="BQ202" s="422"/>
      <c r="BR202" s="423"/>
    </row>
    <row r="203" spans="2:70" ht="7.5" customHeight="1">
      <c r="B203" s="400" t="s">
        <v>345</v>
      </c>
      <c r="C203" s="401"/>
      <c r="D203" s="402" t="s">
        <v>347</v>
      </c>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2"/>
      <c r="BD203" s="402"/>
      <c r="BE203" s="402"/>
      <c r="BF203" s="402"/>
      <c r="BG203" s="402"/>
      <c r="BH203" s="402"/>
      <c r="BI203" s="402"/>
      <c r="BJ203" s="402"/>
      <c r="BK203" s="402"/>
      <c r="BL203" s="402"/>
      <c r="BM203" s="402"/>
      <c r="BN203" s="402"/>
      <c r="BO203" s="402"/>
      <c r="BP203" s="402"/>
      <c r="BQ203" s="402"/>
      <c r="BR203" s="403"/>
    </row>
    <row r="204" spans="2:70" s="107" customFormat="1" ht="7.5" customHeight="1">
      <c r="B204" s="400"/>
      <c r="C204" s="401"/>
      <c r="D204" s="402"/>
      <c r="E204" s="402"/>
      <c r="F204" s="402"/>
      <c r="G204" s="402"/>
      <c r="H204" s="402"/>
      <c r="I204" s="402"/>
      <c r="J204" s="402"/>
      <c r="K204" s="402"/>
      <c r="L204" s="402"/>
      <c r="M204" s="402"/>
      <c r="N204" s="402"/>
      <c r="O204" s="402"/>
      <c r="P204" s="402"/>
      <c r="Q204" s="402"/>
      <c r="R204" s="402"/>
      <c r="S204" s="402"/>
      <c r="T204" s="402"/>
      <c r="U204" s="402"/>
      <c r="V204" s="402"/>
      <c r="W204" s="402"/>
      <c r="X204" s="402"/>
      <c r="Y204" s="402"/>
      <c r="Z204" s="402"/>
      <c r="AA204" s="402"/>
      <c r="AB204" s="402"/>
      <c r="AC204" s="402"/>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2"/>
      <c r="AY204" s="402"/>
      <c r="AZ204" s="402"/>
      <c r="BA204" s="402"/>
      <c r="BB204" s="402"/>
      <c r="BC204" s="402"/>
      <c r="BD204" s="402"/>
      <c r="BE204" s="402"/>
      <c r="BF204" s="402"/>
      <c r="BG204" s="402"/>
      <c r="BH204" s="402"/>
      <c r="BI204" s="402"/>
      <c r="BJ204" s="402"/>
      <c r="BK204" s="402"/>
      <c r="BL204" s="402"/>
      <c r="BM204" s="402"/>
      <c r="BN204" s="402"/>
      <c r="BO204" s="402"/>
      <c r="BP204" s="402"/>
      <c r="BQ204" s="402"/>
      <c r="BR204" s="403"/>
    </row>
    <row r="205" spans="2:70" s="107" customFormat="1" ht="7.5" customHeight="1">
      <c r="B205" s="119"/>
      <c r="C205" s="120"/>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c r="AF205" s="402"/>
      <c r="AG205" s="402"/>
      <c r="AH205" s="402"/>
      <c r="AI205" s="402"/>
      <c r="AJ205" s="402"/>
      <c r="AK205" s="402"/>
      <c r="AL205" s="402"/>
      <c r="AM205" s="402"/>
      <c r="AN205" s="402"/>
      <c r="AO205" s="402"/>
      <c r="AP205" s="402"/>
      <c r="AQ205" s="402"/>
      <c r="AR205" s="402"/>
      <c r="AS205" s="402"/>
      <c r="AT205" s="402"/>
      <c r="AU205" s="402"/>
      <c r="AV205" s="402"/>
      <c r="AW205" s="402"/>
      <c r="AX205" s="402"/>
      <c r="AY205" s="402"/>
      <c r="AZ205" s="402"/>
      <c r="BA205" s="402"/>
      <c r="BB205" s="402"/>
      <c r="BC205" s="402"/>
      <c r="BD205" s="402"/>
      <c r="BE205" s="402"/>
      <c r="BF205" s="402"/>
      <c r="BG205" s="402"/>
      <c r="BH205" s="402"/>
      <c r="BI205" s="402"/>
      <c r="BJ205" s="402"/>
      <c r="BK205" s="402"/>
      <c r="BL205" s="402"/>
      <c r="BM205" s="402"/>
      <c r="BN205" s="402"/>
      <c r="BO205" s="402"/>
      <c r="BP205" s="402"/>
      <c r="BQ205" s="402"/>
      <c r="BR205" s="403"/>
    </row>
    <row r="206" spans="2:70" ht="7.5" customHeight="1">
      <c r="B206" s="119"/>
      <c r="C206" s="120"/>
      <c r="D206" s="402"/>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c r="AF206" s="402"/>
      <c r="AG206" s="402"/>
      <c r="AH206" s="402"/>
      <c r="AI206" s="402"/>
      <c r="AJ206" s="402"/>
      <c r="AK206" s="402"/>
      <c r="AL206" s="402"/>
      <c r="AM206" s="402"/>
      <c r="AN206" s="402"/>
      <c r="AO206" s="402"/>
      <c r="AP206" s="402"/>
      <c r="AQ206" s="402"/>
      <c r="AR206" s="402"/>
      <c r="AS206" s="402"/>
      <c r="AT206" s="402"/>
      <c r="AU206" s="402"/>
      <c r="AV206" s="402"/>
      <c r="AW206" s="402"/>
      <c r="AX206" s="402"/>
      <c r="AY206" s="402"/>
      <c r="AZ206" s="402"/>
      <c r="BA206" s="402"/>
      <c r="BB206" s="402"/>
      <c r="BC206" s="402"/>
      <c r="BD206" s="402"/>
      <c r="BE206" s="402"/>
      <c r="BF206" s="402"/>
      <c r="BG206" s="402"/>
      <c r="BH206" s="402"/>
      <c r="BI206" s="402"/>
      <c r="BJ206" s="402"/>
      <c r="BK206" s="402"/>
      <c r="BL206" s="402"/>
      <c r="BM206" s="402"/>
      <c r="BN206" s="402"/>
      <c r="BO206" s="402"/>
      <c r="BP206" s="402"/>
      <c r="BQ206" s="402"/>
      <c r="BR206" s="403"/>
    </row>
    <row r="207" spans="2:70" ht="7.5" customHeight="1">
      <c r="B207" s="404" t="s">
        <v>346</v>
      </c>
      <c r="C207" s="405"/>
      <c r="D207" s="402" t="s">
        <v>348</v>
      </c>
      <c r="E207" s="402"/>
      <c r="F207" s="402"/>
      <c r="G207" s="402"/>
      <c r="H207" s="402"/>
      <c r="I207" s="402"/>
      <c r="J207" s="402"/>
      <c r="K207" s="402"/>
      <c r="L207" s="402"/>
      <c r="M207" s="402"/>
      <c r="N207" s="402"/>
      <c r="O207" s="402"/>
      <c r="P207" s="402"/>
      <c r="Q207" s="402"/>
      <c r="R207" s="402"/>
      <c r="S207" s="402"/>
      <c r="T207" s="402"/>
      <c r="U207" s="402"/>
      <c r="V207" s="402"/>
      <c r="W207" s="402"/>
      <c r="X207" s="402"/>
      <c r="Y207" s="402"/>
      <c r="Z207" s="402"/>
      <c r="AA207" s="402"/>
      <c r="AB207" s="402"/>
      <c r="AC207" s="402"/>
      <c r="AD207" s="402"/>
      <c r="AE207" s="402"/>
      <c r="AF207" s="402"/>
      <c r="AG207" s="402"/>
      <c r="AH207" s="402"/>
      <c r="AI207" s="402"/>
      <c r="AJ207" s="402"/>
      <c r="AK207" s="402"/>
      <c r="AL207" s="402"/>
      <c r="AM207" s="402"/>
      <c r="AN207" s="402"/>
      <c r="AO207" s="402"/>
      <c r="AP207" s="402"/>
      <c r="AQ207" s="402"/>
      <c r="AR207" s="402"/>
      <c r="AS207" s="402"/>
      <c r="AT207" s="402"/>
      <c r="AU207" s="402"/>
      <c r="AV207" s="402"/>
      <c r="AW207" s="402"/>
      <c r="AX207" s="402"/>
      <c r="AY207" s="402"/>
      <c r="AZ207" s="402"/>
      <c r="BA207" s="402"/>
      <c r="BB207" s="402"/>
      <c r="BC207" s="402"/>
      <c r="BD207" s="402"/>
      <c r="BE207" s="402"/>
      <c r="BF207" s="402"/>
      <c r="BG207" s="402"/>
      <c r="BH207" s="402"/>
      <c r="BI207" s="402"/>
      <c r="BJ207" s="402"/>
      <c r="BK207" s="402"/>
      <c r="BL207" s="402"/>
      <c r="BM207" s="402"/>
      <c r="BN207" s="402"/>
      <c r="BO207" s="402"/>
      <c r="BP207" s="402"/>
      <c r="BQ207" s="402"/>
      <c r="BR207" s="403"/>
    </row>
    <row r="208" spans="2:70" ht="7.5" customHeight="1">
      <c r="B208" s="404"/>
      <c r="C208" s="405"/>
      <c r="D208" s="402"/>
      <c r="E208" s="402"/>
      <c r="F208" s="402"/>
      <c r="G208" s="402"/>
      <c r="H208" s="402"/>
      <c r="I208" s="402"/>
      <c r="J208" s="402"/>
      <c r="K208" s="402"/>
      <c r="L208" s="402"/>
      <c r="M208" s="402"/>
      <c r="N208" s="402"/>
      <c r="O208" s="402"/>
      <c r="P208" s="402"/>
      <c r="Q208" s="402"/>
      <c r="R208" s="402"/>
      <c r="S208" s="402"/>
      <c r="T208" s="402"/>
      <c r="U208" s="402"/>
      <c r="V208" s="402"/>
      <c r="W208" s="402"/>
      <c r="X208" s="402"/>
      <c r="Y208" s="402"/>
      <c r="Z208" s="402"/>
      <c r="AA208" s="402"/>
      <c r="AB208" s="402"/>
      <c r="AC208" s="402"/>
      <c r="AD208" s="402"/>
      <c r="AE208" s="402"/>
      <c r="AF208" s="402"/>
      <c r="AG208" s="402"/>
      <c r="AH208" s="402"/>
      <c r="AI208" s="402"/>
      <c r="AJ208" s="402"/>
      <c r="AK208" s="402"/>
      <c r="AL208" s="402"/>
      <c r="AM208" s="402"/>
      <c r="AN208" s="402"/>
      <c r="AO208" s="402"/>
      <c r="AP208" s="402"/>
      <c r="AQ208" s="402"/>
      <c r="AR208" s="402"/>
      <c r="AS208" s="402"/>
      <c r="AT208" s="402"/>
      <c r="AU208" s="402"/>
      <c r="AV208" s="402"/>
      <c r="AW208" s="402"/>
      <c r="AX208" s="402"/>
      <c r="AY208" s="402"/>
      <c r="AZ208" s="402"/>
      <c r="BA208" s="402"/>
      <c r="BB208" s="402"/>
      <c r="BC208" s="402"/>
      <c r="BD208" s="402"/>
      <c r="BE208" s="402"/>
      <c r="BF208" s="402"/>
      <c r="BG208" s="402"/>
      <c r="BH208" s="402"/>
      <c r="BI208" s="402"/>
      <c r="BJ208" s="402"/>
      <c r="BK208" s="402"/>
      <c r="BL208" s="402"/>
      <c r="BM208" s="402"/>
      <c r="BN208" s="402"/>
      <c r="BO208" s="402"/>
      <c r="BP208" s="402"/>
      <c r="BQ208" s="402"/>
      <c r="BR208" s="403"/>
    </row>
    <row r="209" spans="2:70" ht="7.5" customHeight="1">
      <c r="B209" s="116"/>
      <c r="C209" s="104"/>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2"/>
      <c r="AZ209" s="402"/>
      <c r="BA209" s="402"/>
      <c r="BB209" s="402"/>
      <c r="BC209" s="402"/>
      <c r="BD209" s="402"/>
      <c r="BE209" s="402"/>
      <c r="BF209" s="402"/>
      <c r="BG209" s="402"/>
      <c r="BH209" s="402"/>
      <c r="BI209" s="402"/>
      <c r="BJ209" s="402"/>
      <c r="BK209" s="402"/>
      <c r="BL209" s="402"/>
      <c r="BM209" s="402"/>
      <c r="BN209" s="402"/>
      <c r="BO209" s="402"/>
      <c r="BP209" s="402"/>
      <c r="BQ209" s="402"/>
      <c r="BR209" s="403"/>
    </row>
    <row r="210" spans="2:70" ht="7.5" customHeight="1">
      <c r="B210" s="116"/>
      <c r="C210" s="104"/>
      <c r="D210" s="402"/>
      <c r="E210" s="402"/>
      <c r="F210" s="402"/>
      <c r="G210" s="402"/>
      <c r="H210" s="402"/>
      <c r="I210" s="402"/>
      <c r="J210" s="402"/>
      <c r="K210" s="402"/>
      <c r="L210" s="402"/>
      <c r="M210" s="402"/>
      <c r="N210" s="402"/>
      <c r="O210" s="402"/>
      <c r="P210" s="402"/>
      <c r="Q210" s="402"/>
      <c r="R210" s="402"/>
      <c r="S210" s="402"/>
      <c r="T210" s="402"/>
      <c r="U210" s="402"/>
      <c r="V210" s="402"/>
      <c r="W210" s="402"/>
      <c r="X210" s="402"/>
      <c r="Y210" s="402"/>
      <c r="Z210" s="402"/>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c r="AU210" s="402"/>
      <c r="AV210" s="402"/>
      <c r="AW210" s="402"/>
      <c r="AX210" s="402"/>
      <c r="AY210" s="402"/>
      <c r="AZ210" s="402"/>
      <c r="BA210" s="402"/>
      <c r="BB210" s="402"/>
      <c r="BC210" s="402"/>
      <c r="BD210" s="402"/>
      <c r="BE210" s="402"/>
      <c r="BF210" s="402"/>
      <c r="BG210" s="402"/>
      <c r="BH210" s="402"/>
      <c r="BI210" s="402"/>
      <c r="BJ210" s="402"/>
      <c r="BK210" s="402"/>
      <c r="BL210" s="402"/>
      <c r="BM210" s="402"/>
      <c r="BN210" s="402"/>
      <c r="BO210" s="402"/>
      <c r="BP210" s="402"/>
      <c r="BQ210" s="402"/>
      <c r="BR210" s="403"/>
    </row>
    <row r="211" spans="2:70" s="107" customFormat="1" ht="7.5" customHeight="1">
      <c r="B211" s="400" t="s">
        <v>408</v>
      </c>
      <c r="C211" s="401"/>
      <c r="D211" s="402" t="s">
        <v>412</v>
      </c>
      <c r="E211" s="402"/>
      <c r="F211" s="402"/>
      <c r="G211" s="402"/>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c r="AU211" s="402"/>
      <c r="AV211" s="402"/>
      <c r="AW211" s="402"/>
      <c r="AX211" s="402"/>
      <c r="AY211" s="402"/>
      <c r="AZ211" s="402"/>
      <c r="BA211" s="402"/>
      <c r="BB211" s="402"/>
      <c r="BC211" s="402"/>
      <c r="BD211" s="402"/>
      <c r="BE211" s="402"/>
      <c r="BF211" s="402"/>
      <c r="BG211" s="402"/>
      <c r="BH211" s="402"/>
      <c r="BI211" s="402"/>
      <c r="BJ211" s="402"/>
      <c r="BK211" s="402"/>
      <c r="BL211" s="402"/>
      <c r="BM211" s="402"/>
      <c r="BN211" s="402"/>
      <c r="BO211" s="402"/>
      <c r="BP211" s="402"/>
      <c r="BQ211" s="402"/>
      <c r="BR211" s="403"/>
    </row>
    <row r="212" spans="2:70" s="107" customFormat="1" ht="7.5" customHeight="1">
      <c r="B212" s="400"/>
      <c r="C212" s="401"/>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c r="AF212" s="402"/>
      <c r="AG212" s="402"/>
      <c r="AH212" s="402"/>
      <c r="AI212" s="402"/>
      <c r="AJ212" s="402"/>
      <c r="AK212" s="402"/>
      <c r="AL212" s="402"/>
      <c r="AM212" s="402"/>
      <c r="AN212" s="402"/>
      <c r="AO212" s="402"/>
      <c r="AP212" s="402"/>
      <c r="AQ212" s="402"/>
      <c r="AR212" s="402"/>
      <c r="AS212" s="402"/>
      <c r="AT212" s="402"/>
      <c r="AU212" s="402"/>
      <c r="AV212" s="402"/>
      <c r="AW212" s="402"/>
      <c r="AX212" s="402"/>
      <c r="AY212" s="402"/>
      <c r="AZ212" s="402"/>
      <c r="BA212" s="402"/>
      <c r="BB212" s="402"/>
      <c r="BC212" s="402"/>
      <c r="BD212" s="402"/>
      <c r="BE212" s="402"/>
      <c r="BF212" s="402"/>
      <c r="BG212" s="402"/>
      <c r="BH212" s="402"/>
      <c r="BI212" s="402"/>
      <c r="BJ212" s="402"/>
      <c r="BK212" s="402"/>
      <c r="BL212" s="402"/>
      <c r="BM212" s="402"/>
      <c r="BN212" s="402"/>
      <c r="BO212" s="402"/>
      <c r="BP212" s="402"/>
      <c r="BQ212" s="402"/>
      <c r="BR212" s="403"/>
    </row>
    <row r="213" spans="2:70" s="107" customFormat="1" ht="7.5" customHeight="1">
      <c r="B213" s="404" t="s">
        <v>422</v>
      </c>
      <c r="C213" s="405"/>
      <c r="D213" s="402" t="s">
        <v>425</v>
      </c>
      <c r="E213" s="402"/>
      <c r="F213" s="402"/>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2"/>
      <c r="AI213" s="402"/>
      <c r="AJ213" s="402"/>
      <c r="AK213" s="402"/>
      <c r="AL213" s="402"/>
      <c r="AM213" s="402"/>
      <c r="AN213" s="402"/>
      <c r="AO213" s="402"/>
      <c r="AP213" s="402"/>
      <c r="AQ213" s="402"/>
      <c r="AR213" s="402"/>
      <c r="AS213" s="402"/>
      <c r="AT213" s="402"/>
      <c r="AU213" s="402"/>
      <c r="AV213" s="402"/>
      <c r="AW213" s="402"/>
      <c r="AX213" s="402"/>
      <c r="AY213" s="402"/>
      <c r="AZ213" s="402"/>
      <c r="BA213" s="402"/>
      <c r="BB213" s="402"/>
      <c r="BC213" s="402"/>
      <c r="BD213" s="402"/>
      <c r="BE213" s="402"/>
      <c r="BF213" s="402"/>
      <c r="BG213" s="402"/>
      <c r="BH213" s="402"/>
      <c r="BI213" s="402"/>
      <c r="BJ213" s="402"/>
      <c r="BK213" s="402"/>
      <c r="BL213" s="402"/>
      <c r="BM213" s="402"/>
      <c r="BN213" s="402"/>
      <c r="BO213" s="402"/>
      <c r="BP213" s="402"/>
      <c r="BQ213" s="402"/>
      <c r="BR213" s="403"/>
    </row>
    <row r="214" spans="2:70" s="107" customFormat="1" ht="7.5" customHeight="1">
      <c r="B214" s="404"/>
      <c r="C214" s="405"/>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2"/>
      <c r="AY214" s="402"/>
      <c r="AZ214" s="402"/>
      <c r="BA214" s="402"/>
      <c r="BB214" s="402"/>
      <c r="BC214" s="402"/>
      <c r="BD214" s="402"/>
      <c r="BE214" s="402"/>
      <c r="BF214" s="402"/>
      <c r="BG214" s="402"/>
      <c r="BH214" s="402"/>
      <c r="BI214" s="402"/>
      <c r="BJ214" s="402"/>
      <c r="BK214" s="402"/>
      <c r="BL214" s="402"/>
      <c r="BM214" s="402"/>
      <c r="BN214" s="402"/>
      <c r="BO214" s="402"/>
      <c r="BP214" s="402"/>
      <c r="BQ214" s="402"/>
      <c r="BR214" s="403"/>
    </row>
    <row r="215" spans="2:70" s="107" customFormat="1" ht="7.5" customHeight="1">
      <c r="B215" s="116"/>
      <c r="C215" s="13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2"/>
      <c r="AY215" s="402"/>
      <c r="AZ215" s="402"/>
      <c r="BA215" s="402"/>
      <c r="BB215" s="402"/>
      <c r="BC215" s="402"/>
      <c r="BD215" s="402"/>
      <c r="BE215" s="402"/>
      <c r="BF215" s="402"/>
      <c r="BG215" s="402"/>
      <c r="BH215" s="402"/>
      <c r="BI215" s="402"/>
      <c r="BJ215" s="402"/>
      <c r="BK215" s="402"/>
      <c r="BL215" s="402"/>
      <c r="BM215" s="402"/>
      <c r="BN215" s="402"/>
      <c r="BO215" s="402"/>
      <c r="BP215" s="402"/>
      <c r="BQ215" s="402"/>
      <c r="BR215" s="403"/>
    </row>
    <row r="216" spans="2:70" s="107" customFormat="1" ht="7.5" customHeight="1">
      <c r="B216" s="116"/>
      <c r="C216" s="13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2"/>
      <c r="AY216" s="402"/>
      <c r="AZ216" s="402"/>
      <c r="BA216" s="402"/>
      <c r="BB216" s="402"/>
      <c r="BC216" s="402"/>
      <c r="BD216" s="402"/>
      <c r="BE216" s="402"/>
      <c r="BF216" s="402"/>
      <c r="BG216" s="402"/>
      <c r="BH216" s="402"/>
      <c r="BI216" s="402"/>
      <c r="BJ216" s="402"/>
      <c r="BK216" s="402"/>
      <c r="BL216" s="402"/>
      <c r="BM216" s="402"/>
      <c r="BN216" s="402"/>
      <c r="BO216" s="402"/>
      <c r="BP216" s="402"/>
      <c r="BQ216" s="402"/>
      <c r="BR216" s="403"/>
    </row>
    <row r="217" spans="2:70" s="107" customFormat="1" ht="7.5" customHeight="1">
      <c r="B217" s="116"/>
      <c r="C217" s="132"/>
      <c r="D217" s="402"/>
      <c r="E217" s="402"/>
      <c r="F217" s="402"/>
      <c r="G217" s="402"/>
      <c r="H217" s="402"/>
      <c r="I217" s="402"/>
      <c r="J217" s="402"/>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2"/>
      <c r="AY217" s="402"/>
      <c r="AZ217" s="402"/>
      <c r="BA217" s="402"/>
      <c r="BB217" s="402"/>
      <c r="BC217" s="402"/>
      <c r="BD217" s="402"/>
      <c r="BE217" s="402"/>
      <c r="BF217" s="402"/>
      <c r="BG217" s="402"/>
      <c r="BH217" s="402"/>
      <c r="BI217" s="402"/>
      <c r="BJ217" s="402"/>
      <c r="BK217" s="402"/>
      <c r="BL217" s="402"/>
      <c r="BM217" s="402"/>
      <c r="BN217" s="402"/>
      <c r="BO217" s="402"/>
      <c r="BP217" s="402"/>
      <c r="BQ217" s="402"/>
      <c r="BR217" s="403"/>
    </row>
    <row r="218" spans="2:70" s="107" customFormat="1" ht="7.5" customHeight="1">
      <c r="B218" s="400" t="s">
        <v>410</v>
      </c>
      <c r="C218" s="401"/>
      <c r="D218" s="402" t="s">
        <v>432</v>
      </c>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2"/>
      <c r="AD218" s="402"/>
      <c r="AE218" s="402"/>
      <c r="AF218" s="402"/>
      <c r="AG218" s="402"/>
      <c r="AH218" s="402"/>
      <c r="AI218" s="402"/>
      <c r="AJ218" s="402"/>
      <c r="AK218" s="402"/>
      <c r="AL218" s="402"/>
      <c r="AM218" s="402"/>
      <c r="AN218" s="402"/>
      <c r="AO218" s="402"/>
      <c r="AP218" s="402"/>
      <c r="AQ218" s="402"/>
      <c r="AR218" s="402"/>
      <c r="AS218" s="402"/>
      <c r="AT218" s="402"/>
      <c r="AU218" s="402"/>
      <c r="AV218" s="402"/>
      <c r="AW218" s="402"/>
      <c r="AX218" s="402"/>
      <c r="AY218" s="402"/>
      <c r="AZ218" s="402"/>
      <c r="BA218" s="402"/>
      <c r="BB218" s="402"/>
      <c r="BC218" s="402"/>
      <c r="BD218" s="402"/>
      <c r="BE218" s="402"/>
      <c r="BF218" s="402"/>
      <c r="BG218" s="402"/>
      <c r="BH218" s="402"/>
      <c r="BI218" s="402"/>
      <c r="BJ218" s="402"/>
      <c r="BK218" s="402"/>
      <c r="BL218" s="402"/>
      <c r="BM218" s="402"/>
      <c r="BN218" s="402"/>
      <c r="BO218" s="402"/>
      <c r="BP218" s="402"/>
      <c r="BQ218" s="402"/>
      <c r="BR218" s="403"/>
    </row>
    <row r="219" spans="2:70" s="107" customFormat="1" ht="7.5" customHeight="1">
      <c r="B219" s="400"/>
      <c r="C219" s="401"/>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2"/>
      <c r="AL219" s="402"/>
      <c r="AM219" s="402"/>
      <c r="AN219" s="402"/>
      <c r="AO219" s="402"/>
      <c r="AP219" s="402"/>
      <c r="AQ219" s="402"/>
      <c r="AR219" s="402"/>
      <c r="AS219" s="402"/>
      <c r="AT219" s="402"/>
      <c r="AU219" s="402"/>
      <c r="AV219" s="402"/>
      <c r="AW219" s="402"/>
      <c r="AX219" s="402"/>
      <c r="AY219" s="402"/>
      <c r="AZ219" s="402"/>
      <c r="BA219" s="402"/>
      <c r="BB219" s="402"/>
      <c r="BC219" s="402"/>
      <c r="BD219" s="402"/>
      <c r="BE219" s="402"/>
      <c r="BF219" s="402"/>
      <c r="BG219" s="402"/>
      <c r="BH219" s="402"/>
      <c r="BI219" s="402"/>
      <c r="BJ219" s="402"/>
      <c r="BK219" s="402"/>
      <c r="BL219" s="402"/>
      <c r="BM219" s="402"/>
      <c r="BN219" s="402"/>
      <c r="BO219" s="402"/>
      <c r="BP219" s="402"/>
      <c r="BQ219" s="402"/>
      <c r="BR219" s="403"/>
    </row>
    <row r="220" spans="2:70" s="107" customFormat="1" ht="7.5" customHeight="1">
      <c r="B220" s="404" t="s">
        <v>411</v>
      </c>
      <c r="C220" s="405"/>
      <c r="D220" s="402" t="s">
        <v>433</v>
      </c>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2"/>
      <c r="BD220" s="402"/>
      <c r="BE220" s="402"/>
      <c r="BF220" s="402"/>
      <c r="BG220" s="402"/>
      <c r="BH220" s="402"/>
      <c r="BI220" s="402"/>
      <c r="BJ220" s="402"/>
      <c r="BK220" s="402"/>
      <c r="BL220" s="402"/>
      <c r="BM220" s="402"/>
      <c r="BN220" s="402"/>
      <c r="BO220" s="402"/>
      <c r="BP220" s="402"/>
      <c r="BQ220" s="402"/>
      <c r="BR220" s="403"/>
    </row>
    <row r="221" spans="2:70" s="107" customFormat="1" ht="7.5" customHeight="1">
      <c r="B221" s="404"/>
      <c r="C221" s="405"/>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c r="AG221" s="402"/>
      <c r="AH221" s="402"/>
      <c r="AI221" s="402"/>
      <c r="AJ221" s="402"/>
      <c r="AK221" s="402"/>
      <c r="AL221" s="402"/>
      <c r="AM221" s="402"/>
      <c r="AN221" s="402"/>
      <c r="AO221" s="402"/>
      <c r="AP221" s="402"/>
      <c r="AQ221" s="402"/>
      <c r="AR221" s="402"/>
      <c r="AS221" s="402"/>
      <c r="AT221" s="402"/>
      <c r="AU221" s="402"/>
      <c r="AV221" s="402"/>
      <c r="AW221" s="402"/>
      <c r="AX221" s="402"/>
      <c r="AY221" s="402"/>
      <c r="AZ221" s="402"/>
      <c r="BA221" s="402"/>
      <c r="BB221" s="402"/>
      <c r="BC221" s="402"/>
      <c r="BD221" s="402"/>
      <c r="BE221" s="402"/>
      <c r="BF221" s="402"/>
      <c r="BG221" s="402"/>
      <c r="BH221" s="402"/>
      <c r="BI221" s="402"/>
      <c r="BJ221" s="402"/>
      <c r="BK221" s="402"/>
      <c r="BL221" s="402"/>
      <c r="BM221" s="402"/>
      <c r="BN221" s="402"/>
      <c r="BO221" s="402"/>
      <c r="BP221" s="402"/>
      <c r="BQ221" s="402"/>
      <c r="BR221" s="403"/>
    </row>
    <row r="222" spans="2:70" s="107" customFormat="1" ht="7.5" customHeight="1">
      <c r="B222" s="116"/>
      <c r="C222" s="164"/>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c r="AG222" s="402"/>
      <c r="AH222" s="402"/>
      <c r="AI222" s="402"/>
      <c r="AJ222" s="402"/>
      <c r="AK222" s="402"/>
      <c r="AL222" s="402"/>
      <c r="AM222" s="402"/>
      <c r="AN222" s="402"/>
      <c r="AO222" s="402"/>
      <c r="AP222" s="402"/>
      <c r="AQ222" s="402"/>
      <c r="AR222" s="402"/>
      <c r="AS222" s="402"/>
      <c r="AT222" s="402"/>
      <c r="AU222" s="402"/>
      <c r="AV222" s="402"/>
      <c r="AW222" s="402"/>
      <c r="AX222" s="402"/>
      <c r="AY222" s="402"/>
      <c r="AZ222" s="402"/>
      <c r="BA222" s="402"/>
      <c r="BB222" s="402"/>
      <c r="BC222" s="402"/>
      <c r="BD222" s="402"/>
      <c r="BE222" s="402"/>
      <c r="BF222" s="402"/>
      <c r="BG222" s="402"/>
      <c r="BH222" s="402"/>
      <c r="BI222" s="402"/>
      <c r="BJ222" s="402"/>
      <c r="BK222" s="402"/>
      <c r="BL222" s="402"/>
      <c r="BM222" s="402"/>
      <c r="BN222" s="402"/>
      <c r="BO222" s="402"/>
      <c r="BP222" s="402"/>
      <c r="BQ222" s="402"/>
      <c r="BR222" s="403"/>
    </row>
    <row r="223" spans="2:70" s="107" customFormat="1" ht="7.5" customHeight="1">
      <c r="B223" s="116"/>
      <c r="C223" s="164"/>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c r="AF223" s="402"/>
      <c r="AG223" s="402"/>
      <c r="AH223" s="402"/>
      <c r="AI223" s="402"/>
      <c r="AJ223" s="402"/>
      <c r="AK223" s="402"/>
      <c r="AL223" s="402"/>
      <c r="AM223" s="402"/>
      <c r="AN223" s="402"/>
      <c r="AO223" s="402"/>
      <c r="AP223" s="402"/>
      <c r="AQ223" s="402"/>
      <c r="AR223" s="402"/>
      <c r="AS223" s="402"/>
      <c r="AT223" s="402"/>
      <c r="AU223" s="402"/>
      <c r="AV223" s="402"/>
      <c r="AW223" s="402"/>
      <c r="AX223" s="402"/>
      <c r="AY223" s="402"/>
      <c r="AZ223" s="402"/>
      <c r="BA223" s="402"/>
      <c r="BB223" s="402"/>
      <c r="BC223" s="402"/>
      <c r="BD223" s="402"/>
      <c r="BE223" s="402"/>
      <c r="BF223" s="402"/>
      <c r="BG223" s="402"/>
      <c r="BH223" s="402"/>
      <c r="BI223" s="402"/>
      <c r="BJ223" s="402"/>
      <c r="BK223" s="402"/>
      <c r="BL223" s="402"/>
      <c r="BM223" s="402"/>
      <c r="BN223" s="402"/>
      <c r="BO223" s="402"/>
      <c r="BP223" s="402"/>
      <c r="BQ223" s="402"/>
      <c r="BR223" s="403"/>
    </row>
    <row r="224" spans="2:70" s="107" customFormat="1" ht="7.5" customHeight="1">
      <c r="B224" s="116"/>
      <c r="C224" s="164"/>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c r="AG224" s="402"/>
      <c r="AH224" s="402"/>
      <c r="AI224" s="402"/>
      <c r="AJ224" s="402"/>
      <c r="AK224" s="402"/>
      <c r="AL224" s="402"/>
      <c r="AM224" s="402"/>
      <c r="AN224" s="402"/>
      <c r="AO224" s="402"/>
      <c r="AP224" s="402"/>
      <c r="AQ224" s="402"/>
      <c r="AR224" s="402"/>
      <c r="AS224" s="402"/>
      <c r="AT224" s="402"/>
      <c r="AU224" s="402"/>
      <c r="AV224" s="402"/>
      <c r="AW224" s="402"/>
      <c r="AX224" s="402"/>
      <c r="AY224" s="402"/>
      <c r="AZ224" s="402"/>
      <c r="BA224" s="402"/>
      <c r="BB224" s="402"/>
      <c r="BC224" s="402"/>
      <c r="BD224" s="402"/>
      <c r="BE224" s="402"/>
      <c r="BF224" s="402"/>
      <c r="BG224" s="402"/>
      <c r="BH224" s="402"/>
      <c r="BI224" s="402"/>
      <c r="BJ224" s="402"/>
      <c r="BK224" s="402"/>
      <c r="BL224" s="402"/>
      <c r="BM224" s="402"/>
      <c r="BN224" s="402"/>
      <c r="BO224" s="402"/>
      <c r="BP224" s="402"/>
      <c r="BQ224" s="402"/>
      <c r="BR224" s="403"/>
    </row>
    <row r="225" spans="2:71" ht="7.5" customHeight="1">
      <c r="B225" s="400" t="s">
        <v>430</v>
      </c>
      <c r="C225" s="401"/>
      <c r="D225" s="402" t="s">
        <v>349</v>
      </c>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c r="AA225" s="402"/>
      <c r="AB225" s="402"/>
      <c r="AC225" s="402"/>
      <c r="AD225" s="402"/>
      <c r="AE225" s="402"/>
      <c r="AF225" s="402"/>
      <c r="AG225" s="402"/>
      <c r="AH225" s="402"/>
      <c r="AI225" s="402"/>
      <c r="AJ225" s="402"/>
      <c r="AK225" s="402"/>
      <c r="AL225" s="402"/>
      <c r="AM225" s="402"/>
      <c r="AN225" s="402"/>
      <c r="AO225" s="402"/>
      <c r="AP225" s="402"/>
      <c r="AQ225" s="402"/>
      <c r="AR225" s="402"/>
      <c r="AS225" s="402"/>
      <c r="AT225" s="402"/>
      <c r="AU225" s="402"/>
      <c r="AV225" s="402"/>
      <c r="AW225" s="402"/>
      <c r="AX225" s="402"/>
      <c r="AY225" s="402"/>
      <c r="AZ225" s="402"/>
      <c r="BA225" s="402"/>
      <c r="BB225" s="402"/>
      <c r="BC225" s="402"/>
      <c r="BD225" s="402"/>
      <c r="BE225" s="402"/>
      <c r="BF225" s="402"/>
      <c r="BG225" s="402"/>
      <c r="BH225" s="402"/>
      <c r="BI225" s="402"/>
      <c r="BJ225" s="402"/>
      <c r="BK225" s="402"/>
      <c r="BL225" s="402"/>
      <c r="BM225" s="402"/>
      <c r="BN225" s="402"/>
      <c r="BO225" s="402"/>
      <c r="BP225" s="402"/>
      <c r="BQ225" s="402"/>
      <c r="BR225" s="403"/>
    </row>
    <row r="226" spans="2:71" ht="7.5" customHeight="1">
      <c r="B226" s="400"/>
      <c r="C226" s="401"/>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c r="AF226" s="402"/>
      <c r="AG226" s="402"/>
      <c r="AH226" s="402"/>
      <c r="AI226" s="402"/>
      <c r="AJ226" s="402"/>
      <c r="AK226" s="402"/>
      <c r="AL226" s="402"/>
      <c r="AM226" s="402"/>
      <c r="AN226" s="402"/>
      <c r="AO226" s="402"/>
      <c r="AP226" s="402"/>
      <c r="AQ226" s="402"/>
      <c r="AR226" s="402"/>
      <c r="AS226" s="402"/>
      <c r="AT226" s="402"/>
      <c r="AU226" s="402"/>
      <c r="AV226" s="402"/>
      <c r="AW226" s="402"/>
      <c r="AX226" s="402"/>
      <c r="AY226" s="402"/>
      <c r="AZ226" s="402"/>
      <c r="BA226" s="402"/>
      <c r="BB226" s="402"/>
      <c r="BC226" s="402"/>
      <c r="BD226" s="402"/>
      <c r="BE226" s="402"/>
      <c r="BF226" s="402"/>
      <c r="BG226" s="402"/>
      <c r="BH226" s="402"/>
      <c r="BI226" s="402"/>
      <c r="BJ226" s="402"/>
      <c r="BK226" s="402"/>
      <c r="BL226" s="402"/>
      <c r="BM226" s="402"/>
      <c r="BN226" s="402"/>
      <c r="BO226" s="402"/>
      <c r="BP226" s="402"/>
      <c r="BQ226" s="402"/>
      <c r="BR226" s="403"/>
    </row>
    <row r="227" spans="2:71" ht="7.5" customHeight="1">
      <c r="B227" s="404" t="s">
        <v>431</v>
      </c>
      <c r="C227" s="405"/>
      <c r="D227" s="402" t="s">
        <v>426</v>
      </c>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2"/>
      <c r="AY227" s="402"/>
      <c r="AZ227" s="402"/>
      <c r="BA227" s="402"/>
      <c r="BB227" s="402"/>
      <c r="BC227" s="402"/>
      <c r="BD227" s="402"/>
      <c r="BE227" s="402"/>
      <c r="BF227" s="402"/>
      <c r="BG227" s="402"/>
      <c r="BH227" s="402"/>
      <c r="BI227" s="402"/>
      <c r="BJ227" s="402"/>
      <c r="BK227" s="402"/>
      <c r="BL227" s="402"/>
      <c r="BM227" s="402"/>
      <c r="BN227" s="402"/>
      <c r="BO227" s="402"/>
      <c r="BP227" s="402"/>
      <c r="BQ227" s="402"/>
      <c r="BR227" s="403"/>
    </row>
    <row r="228" spans="2:71" ht="7.5" customHeight="1">
      <c r="B228" s="404"/>
      <c r="C228" s="405"/>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c r="AF228" s="402"/>
      <c r="AG228" s="402"/>
      <c r="AH228" s="402"/>
      <c r="AI228" s="402"/>
      <c r="AJ228" s="402"/>
      <c r="AK228" s="402"/>
      <c r="AL228" s="402"/>
      <c r="AM228" s="402"/>
      <c r="AN228" s="402"/>
      <c r="AO228" s="402"/>
      <c r="AP228" s="402"/>
      <c r="AQ228" s="402"/>
      <c r="AR228" s="402"/>
      <c r="AS228" s="402"/>
      <c r="AT228" s="402"/>
      <c r="AU228" s="402"/>
      <c r="AV228" s="402"/>
      <c r="AW228" s="402"/>
      <c r="AX228" s="402"/>
      <c r="AY228" s="402"/>
      <c r="AZ228" s="402"/>
      <c r="BA228" s="402"/>
      <c r="BB228" s="402"/>
      <c r="BC228" s="402"/>
      <c r="BD228" s="402"/>
      <c r="BE228" s="402"/>
      <c r="BF228" s="402"/>
      <c r="BG228" s="402"/>
      <c r="BH228" s="402"/>
      <c r="BI228" s="402"/>
      <c r="BJ228" s="402"/>
      <c r="BK228" s="402"/>
      <c r="BL228" s="402"/>
      <c r="BM228" s="402"/>
      <c r="BN228" s="402"/>
      <c r="BO228" s="402"/>
      <c r="BP228" s="402"/>
      <c r="BQ228" s="402"/>
      <c r="BR228" s="403"/>
    </row>
    <row r="229" spans="2:71" ht="7.5" customHeight="1">
      <c r="B229" s="116"/>
      <c r="C229" s="104"/>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c r="AA229" s="402"/>
      <c r="AB229" s="402"/>
      <c r="AC229" s="402"/>
      <c r="AD229" s="402"/>
      <c r="AE229" s="402"/>
      <c r="AF229" s="402"/>
      <c r="AG229" s="402"/>
      <c r="AH229" s="402"/>
      <c r="AI229" s="402"/>
      <c r="AJ229" s="402"/>
      <c r="AK229" s="402"/>
      <c r="AL229" s="402"/>
      <c r="AM229" s="402"/>
      <c r="AN229" s="402"/>
      <c r="AO229" s="402"/>
      <c r="AP229" s="402"/>
      <c r="AQ229" s="402"/>
      <c r="AR229" s="402"/>
      <c r="AS229" s="402"/>
      <c r="AT229" s="402"/>
      <c r="AU229" s="402"/>
      <c r="AV229" s="402"/>
      <c r="AW229" s="402"/>
      <c r="AX229" s="402"/>
      <c r="AY229" s="402"/>
      <c r="AZ229" s="402"/>
      <c r="BA229" s="402"/>
      <c r="BB229" s="402"/>
      <c r="BC229" s="402"/>
      <c r="BD229" s="402"/>
      <c r="BE229" s="402"/>
      <c r="BF229" s="402"/>
      <c r="BG229" s="402"/>
      <c r="BH229" s="402"/>
      <c r="BI229" s="402"/>
      <c r="BJ229" s="402"/>
      <c r="BK229" s="402"/>
      <c r="BL229" s="402"/>
      <c r="BM229" s="402"/>
      <c r="BN229" s="402"/>
      <c r="BO229" s="402"/>
      <c r="BP229" s="402"/>
      <c r="BQ229" s="402"/>
      <c r="BR229" s="403"/>
    </row>
    <row r="230" spans="2:71" ht="7.5" customHeight="1">
      <c r="B230" s="117"/>
      <c r="C230" s="11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8"/>
      <c r="AP230" s="408"/>
      <c r="AQ230" s="408"/>
      <c r="AR230" s="408"/>
      <c r="AS230" s="408"/>
      <c r="AT230" s="408"/>
      <c r="AU230" s="408"/>
      <c r="AV230" s="408"/>
      <c r="AW230" s="408"/>
      <c r="AX230" s="408"/>
      <c r="AY230" s="408"/>
      <c r="AZ230" s="408"/>
      <c r="BA230" s="408"/>
      <c r="BB230" s="408"/>
      <c r="BC230" s="408"/>
      <c r="BD230" s="408"/>
      <c r="BE230" s="408"/>
      <c r="BF230" s="408"/>
      <c r="BG230" s="408"/>
      <c r="BH230" s="408"/>
      <c r="BI230" s="408"/>
      <c r="BJ230" s="408"/>
      <c r="BK230" s="408"/>
      <c r="BL230" s="408"/>
      <c r="BM230" s="408"/>
      <c r="BN230" s="408"/>
      <c r="BO230" s="408"/>
      <c r="BP230" s="408"/>
      <c r="BQ230" s="408"/>
      <c r="BR230" s="409"/>
    </row>
    <row r="232" spans="2:71" s="107" customFormat="1" ht="7.5" customHeight="1">
      <c r="B232" s="418" t="s">
        <v>434</v>
      </c>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419"/>
      <c r="AL232" s="419"/>
      <c r="AM232" s="419"/>
      <c r="AN232" s="419"/>
      <c r="AO232" s="419"/>
      <c r="AP232" s="419"/>
      <c r="AQ232" s="419"/>
      <c r="AR232" s="419"/>
      <c r="AS232" s="419"/>
      <c r="AT232" s="419"/>
      <c r="AU232" s="419"/>
      <c r="AV232" s="419"/>
      <c r="AW232" s="419"/>
      <c r="AX232" s="419"/>
      <c r="AY232" s="419"/>
      <c r="AZ232" s="419"/>
      <c r="BA232" s="419"/>
      <c r="BB232" s="419"/>
      <c r="BC232" s="419"/>
      <c r="BD232" s="419"/>
      <c r="BE232" s="419"/>
      <c r="BF232" s="419"/>
      <c r="BG232" s="419"/>
      <c r="BH232" s="419"/>
      <c r="BI232" s="419"/>
      <c r="BJ232" s="419"/>
      <c r="BK232" s="419"/>
      <c r="BL232" s="419"/>
      <c r="BM232" s="419"/>
      <c r="BN232" s="419"/>
      <c r="BO232" s="419"/>
      <c r="BP232" s="419"/>
      <c r="BQ232" s="419"/>
      <c r="BR232" s="420"/>
    </row>
    <row r="233" spans="2:71" s="107" customFormat="1" ht="7.5" customHeight="1">
      <c r="B233" s="421"/>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422"/>
      <c r="BE233" s="422"/>
      <c r="BF233" s="422"/>
      <c r="BG233" s="422"/>
      <c r="BH233" s="422"/>
      <c r="BI233" s="422"/>
      <c r="BJ233" s="422"/>
      <c r="BK233" s="422"/>
      <c r="BL233" s="422"/>
      <c r="BM233" s="422"/>
      <c r="BN233" s="422"/>
      <c r="BO233" s="422"/>
      <c r="BP233" s="422"/>
      <c r="BQ233" s="422"/>
      <c r="BR233" s="423"/>
    </row>
    <row r="234" spans="2:71" s="107" customFormat="1" ht="7.5" customHeight="1">
      <c r="B234" s="446" t="s">
        <v>435</v>
      </c>
      <c r="C234" s="447"/>
      <c r="D234" s="402" t="s">
        <v>436</v>
      </c>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c r="AG234" s="402"/>
      <c r="AH234" s="402"/>
      <c r="AI234" s="402"/>
      <c r="AJ234" s="402"/>
      <c r="AK234" s="402"/>
      <c r="AL234" s="402"/>
      <c r="AM234" s="402"/>
      <c r="AN234" s="402"/>
      <c r="AO234" s="402"/>
      <c r="AP234" s="402"/>
      <c r="AQ234" s="402"/>
      <c r="AR234" s="402"/>
      <c r="AS234" s="402"/>
      <c r="AT234" s="402"/>
      <c r="AU234" s="402"/>
      <c r="AV234" s="402"/>
      <c r="AW234" s="402"/>
      <c r="AX234" s="402"/>
      <c r="AY234" s="402"/>
      <c r="AZ234" s="402"/>
      <c r="BA234" s="402"/>
      <c r="BB234" s="402"/>
      <c r="BC234" s="402"/>
      <c r="BD234" s="402"/>
      <c r="BE234" s="402"/>
      <c r="BF234" s="402"/>
      <c r="BG234" s="402"/>
      <c r="BH234" s="402"/>
      <c r="BI234" s="402"/>
      <c r="BJ234" s="402"/>
      <c r="BK234" s="402"/>
      <c r="BL234" s="402"/>
      <c r="BM234" s="402"/>
      <c r="BN234" s="402"/>
      <c r="BO234" s="402"/>
      <c r="BP234" s="402"/>
      <c r="BQ234" s="402"/>
      <c r="BR234" s="403"/>
    </row>
    <row r="235" spans="2:71" s="107" customFormat="1" ht="7.5" customHeight="1">
      <c r="B235" s="446"/>
      <c r="C235" s="447"/>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2"/>
      <c r="AY235" s="402"/>
      <c r="AZ235" s="402"/>
      <c r="BA235" s="402"/>
      <c r="BB235" s="402"/>
      <c r="BC235" s="402"/>
      <c r="BD235" s="402"/>
      <c r="BE235" s="402"/>
      <c r="BF235" s="402"/>
      <c r="BG235" s="402"/>
      <c r="BH235" s="402"/>
      <c r="BI235" s="402"/>
      <c r="BJ235" s="402"/>
      <c r="BK235" s="402"/>
      <c r="BL235" s="402"/>
      <c r="BM235" s="402"/>
      <c r="BN235" s="402"/>
      <c r="BO235" s="402"/>
      <c r="BP235" s="402"/>
      <c r="BQ235" s="402"/>
      <c r="BR235" s="403"/>
    </row>
    <row r="236" spans="2:71" s="107" customFormat="1" ht="7.5" customHeight="1">
      <c r="B236" s="119"/>
      <c r="C236" s="120"/>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c r="AF236" s="402"/>
      <c r="AG236" s="402"/>
      <c r="AH236" s="402"/>
      <c r="AI236" s="402"/>
      <c r="AJ236" s="402"/>
      <c r="AK236" s="402"/>
      <c r="AL236" s="402"/>
      <c r="AM236" s="402"/>
      <c r="AN236" s="402"/>
      <c r="AO236" s="402"/>
      <c r="AP236" s="402"/>
      <c r="AQ236" s="402"/>
      <c r="AR236" s="402"/>
      <c r="AS236" s="402"/>
      <c r="AT236" s="402"/>
      <c r="AU236" s="402"/>
      <c r="AV236" s="402"/>
      <c r="AW236" s="402"/>
      <c r="AX236" s="402"/>
      <c r="AY236" s="402"/>
      <c r="AZ236" s="402"/>
      <c r="BA236" s="402"/>
      <c r="BB236" s="402"/>
      <c r="BC236" s="402"/>
      <c r="BD236" s="402"/>
      <c r="BE236" s="402"/>
      <c r="BF236" s="402"/>
      <c r="BG236" s="402"/>
      <c r="BH236" s="402"/>
      <c r="BI236" s="402"/>
      <c r="BJ236" s="402"/>
      <c r="BK236" s="402"/>
      <c r="BL236" s="402"/>
      <c r="BM236" s="402"/>
      <c r="BN236" s="402"/>
      <c r="BO236" s="402"/>
      <c r="BP236" s="402"/>
      <c r="BQ236" s="402"/>
      <c r="BR236" s="403"/>
    </row>
    <row r="237" spans="2:71" s="107" customFormat="1" ht="7.5" customHeight="1">
      <c r="B237" s="119"/>
      <c r="C237" s="120"/>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2"/>
      <c r="AJ237" s="402"/>
      <c r="AK237" s="402"/>
      <c r="AL237" s="402"/>
      <c r="AM237" s="402"/>
      <c r="AN237" s="402"/>
      <c r="AO237" s="402"/>
      <c r="AP237" s="402"/>
      <c r="AQ237" s="402"/>
      <c r="AR237" s="402"/>
      <c r="AS237" s="402"/>
      <c r="AT237" s="402"/>
      <c r="AU237" s="402"/>
      <c r="AV237" s="402"/>
      <c r="AW237" s="402"/>
      <c r="AX237" s="402"/>
      <c r="AY237" s="402"/>
      <c r="AZ237" s="402"/>
      <c r="BA237" s="402"/>
      <c r="BB237" s="402"/>
      <c r="BC237" s="402"/>
      <c r="BD237" s="402"/>
      <c r="BE237" s="402"/>
      <c r="BF237" s="402"/>
      <c r="BG237" s="402"/>
      <c r="BH237" s="402"/>
      <c r="BI237" s="402"/>
      <c r="BJ237" s="402"/>
      <c r="BK237" s="402"/>
      <c r="BL237" s="402"/>
      <c r="BM237" s="402"/>
      <c r="BN237" s="402"/>
      <c r="BO237" s="402"/>
      <c r="BP237" s="402"/>
      <c r="BQ237" s="402"/>
      <c r="BR237" s="403"/>
    </row>
    <row r="238" spans="2:71" s="107" customFormat="1" ht="7.5" customHeight="1">
      <c r="B238" s="119"/>
      <c r="C238" s="120"/>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2"/>
      <c r="AE238" s="402"/>
      <c r="AF238" s="402"/>
      <c r="AG238" s="402"/>
      <c r="AH238" s="402"/>
      <c r="AI238" s="402"/>
      <c r="AJ238" s="402"/>
      <c r="AK238" s="402"/>
      <c r="AL238" s="402"/>
      <c r="AM238" s="402"/>
      <c r="AN238" s="402"/>
      <c r="AO238" s="402"/>
      <c r="AP238" s="402"/>
      <c r="AQ238" s="402"/>
      <c r="AR238" s="402"/>
      <c r="AS238" s="402"/>
      <c r="AT238" s="402"/>
      <c r="AU238" s="402"/>
      <c r="AV238" s="402"/>
      <c r="AW238" s="402"/>
      <c r="AX238" s="402"/>
      <c r="AY238" s="402"/>
      <c r="AZ238" s="402"/>
      <c r="BA238" s="402"/>
      <c r="BB238" s="402"/>
      <c r="BC238" s="402"/>
      <c r="BD238" s="402"/>
      <c r="BE238" s="402"/>
      <c r="BF238" s="402"/>
      <c r="BG238" s="402"/>
      <c r="BH238" s="402"/>
      <c r="BI238" s="402"/>
      <c r="BJ238" s="402"/>
      <c r="BK238" s="402"/>
      <c r="BL238" s="402"/>
      <c r="BM238" s="402"/>
      <c r="BN238" s="402"/>
      <c r="BO238" s="402"/>
      <c r="BP238" s="402"/>
      <c r="BQ238" s="402"/>
      <c r="BR238" s="403"/>
    </row>
    <row r="239" spans="2:71" s="107" customFormat="1" ht="7.5" customHeight="1">
      <c r="B239" s="119"/>
      <c r="C239" s="120"/>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2"/>
      <c r="AO239" s="402"/>
      <c r="AP239" s="402"/>
      <c r="AQ239" s="402"/>
      <c r="AR239" s="402"/>
      <c r="AS239" s="402"/>
      <c r="AT239" s="402"/>
      <c r="AU239" s="402"/>
      <c r="AV239" s="402"/>
      <c r="AW239" s="402"/>
      <c r="AX239" s="402"/>
      <c r="AY239" s="402"/>
      <c r="AZ239" s="402"/>
      <c r="BA239" s="402"/>
      <c r="BB239" s="402"/>
      <c r="BC239" s="402"/>
      <c r="BD239" s="402"/>
      <c r="BE239" s="402"/>
      <c r="BF239" s="402"/>
      <c r="BG239" s="402"/>
      <c r="BH239" s="402"/>
      <c r="BI239" s="402"/>
      <c r="BJ239" s="402"/>
      <c r="BK239" s="402"/>
      <c r="BL239" s="402"/>
      <c r="BM239" s="402"/>
      <c r="BN239" s="402"/>
      <c r="BO239" s="402"/>
      <c r="BP239" s="402"/>
      <c r="BQ239" s="402"/>
      <c r="BR239" s="403"/>
    </row>
    <row r="240" spans="2:71" s="107" customFormat="1" ht="7.5" customHeight="1">
      <c r="B240" s="119"/>
      <c r="C240" s="120"/>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2"/>
      <c r="AY240" s="402"/>
      <c r="AZ240" s="402"/>
      <c r="BA240" s="402"/>
      <c r="BB240" s="402"/>
      <c r="BC240" s="402"/>
      <c r="BD240" s="402"/>
      <c r="BE240" s="402"/>
      <c r="BF240" s="402"/>
      <c r="BG240" s="402"/>
      <c r="BH240" s="402"/>
      <c r="BI240" s="402"/>
      <c r="BJ240" s="402"/>
      <c r="BK240" s="402"/>
      <c r="BL240" s="402"/>
      <c r="BM240" s="402"/>
      <c r="BN240" s="402"/>
      <c r="BO240" s="402"/>
      <c r="BP240" s="402"/>
      <c r="BQ240" s="402"/>
      <c r="BR240" s="403"/>
      <c r="BS240" s="116"/>
    </row>
    <row r="241" spans="2:70" s="107" customFormat="1" ht="7.5" customHeight="1">
      <c r="B241" s="446" t="s">
        <v>437</v>
      </c>
      <c r="C241" s="447"/>
      <c r="D241" s="402" t="s">
        <v>442</v>
      </c>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c r="AF241" s="402"/>
      <c r="AG241" s="402"/>
      <c r="AH241" s="402"/>
      <c r="AI241" s="402"/>
      <c r="AJ241" s="402"/>
      <c r="AK241" s="402"/>
      <c r="AL241" s="402"/>
      <c r="AM241" s="402"/>
      <c r="AN241" s="402"/>
      <c r="AO241" s="402"/>
      <c r="AP241" s="402"/>
      <c r="AQ241" s="402"/>
      <c r="AR241" s="402"/>
      <c r="AS241" s="402"/>
      <c r="AT241" s="402"/>
      <c r="AU241" s="402"/>
      <c r="AV241" s="402"/>
      <c r="AW241" s="402"/>
      <c r="AX241" s="402"/>
      <c r="AY241" s="402"/>
      <c r="AZ241" s="402"/>
      <c r="BA241" s="402"/>
      <c r="BB241" s="402"/>
      <c r="BC241" s="402"/>
      <c r="BD241" s="402"/>
      <c r="BE241" s="402"/>
      <c r="BF241" s="402"/>
      <c r="BG241" s="402"/>
      <c r="BH241" s="402"/>
      <c r="BI241" s="402"/>
      <c r="BJ241" s="402"/>
      <c r="BK241" s="402"/>
      <c r="BL241" s="402"/>
      <c r="BM241" s="402"/>
      <c r="BN241" s="402"/>
      <c r="BO241" s="402"/>
      <c r="BP241" s="402"/>
      <c r="BQ241" s="402"/>
      <c r="BR241" s="403"/>
    </row>
    <row r="242" spans="2:70" s="107" customFormat="1" ht="7.5" customHeight="1">
      <c r="B242" s="446"/>
      <c r="C242" s="447"/>
      <c r="D242" s="402"/>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c r="AF242" s="402"/>
      <c r="AG242" s="402"/>
      <c r="AH242" s="402"/>
      <c r="AI242" s="402"/>
      <c r="AJ242" s="402"/>
      <c r="AK242" s="402"/>
      <c r="AL242" s="402"/>
      <c r="AM242" s="402"/>
      <c r="AN242" s="402"/>
      <c r="AO242" s="402"/>
      <c r="AP242" s="402"/>
      <c r="AQ242" s="402"/>
      <c r="AR242" s="402"/>
      <c r="AS242" s="402"/>
      <c r="AT242" s="402"/>
      <c r="AU242" s="402"/>
      <c r="AV242" s="402"/>
      <c r="AW242" s="402"/>
      <c r="AX242" s="402"/>
      <c r="AY242" s="402"/>
      <c r="AZ242" s="402"/>
      <c r="BA242" s="402"/>
      <c r="BB242" s="402"/>
      <c r="BC242" s="402"/>
      <c r="BD242" s="402"/>
      <c r="BE242" s="402"/>
      <c r="BF242" s="402"/>
      <c r="BG242" s="402"/>
      <c r="BH242" s="402"/>
      <c r="BI242" s="402"/>
      <c r="BJ242" s="402"/>
      <c r="BK242" s="402"/>
      <c r="BL242" s="402"/>
      <c r="BM242" s="402"/>
      <c r="BN242" s="402"/>
      <c r="BO242" s="402"/>
      <c r="BP242" s="402"/>
      <c r="BQ242" s="402"/>
      <c r="BR242" s="403"/>
    </row>
    <row r="243" spans="2:70" s="107" customFormat="1" ht="7.5" customHeight="1">
      <c r="B243" s="446" t="s">
        <v>438</v>
      </c>
      <c r="C243" s="447"/>
      <c r="D243" s="402" t="s">
        <v>441</v>
      </c>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c r="AG243" s="402"/>
      <c r="AH243" s="402"/>
      <c r="AI243" s="402"/>
      <c r="AJ243" s="402"/>
      <c r="AK243" s="402"/>
      <c r="AL243" s="402"/>
      <c r="AM243" s="402"/>
      <c r="AN243" s="402"/>
      <c r="AO243" s="402"/>
      <c r="AP243" s="402"/>
      <c r="AQ243" s="402"/>
      <c r="AR243" s="402"/>
      <c r="AS243" s="402"/>
      <c r="AT243" s="402"/>
      <c r="AU243" s="402"/>
      <c r="AV243" s="402"/>
      <c r="AW243" s="402"/>
      <c r="AX243" s="402"/>
      <c r="AY243" s="402"/>
      <c r="AZ243" s="402"/>
      <c r="BA243" s="402"/>
      <c r="BB243" s="402"/>
      <c r="BC243" s="402"/>
      <c r="BD243" s="402"/>
      <c r="BE243" s="402"/>
      <c r="BF243" s="402"/>
      <c r="BG243" s="402"/>
      <c r="BH243" s="402"/>
      <c r="BI243" s="402"/>
      <c r="BJ243" s="402"/>
      <c r="BK243" s="402"/>
      <c r="BL243" s="402"/>
      <c r="BM243" s="402"/>
      <c r="BN243" s="402"/>
      <c r="BO243" s="402"/>
      <c r="BP243" s="402"/>
      <c r="BQ243" s="402"/>
      <c r="BR243" s="403"/>
    </row>
    <row r="244" spans="2:70" s="107" customFormat="1" ht="7.5" customHeight="1">
      <c r="B244" s="446"/>
      <c r="C244" s="447"/>
      <c r="D244" s="402"/>
      <c r="E244" s="402"/>
      <c r="F244" s="402"/>
      <c r="G244" s="402"/>
      <c r="H244" s="402"/>
      <c r="I244" s="402"/>
      <c r="J244" s="402"/>
      <c r="K244" s="402"/>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2"/>
      <c r="AI244" s="402"/>
      <c r="AJ244" s="402"/>
      <c r="AK244" s="402"/>
      <c r="AL244" s="402"/>
      <c r="AM244" s="402"/>
      <c r="AN244" s="402"/>
      <c r="AO244" s="402"/>
      <c r="AP244" s="402"/>
      <c r="AQ244" s="402"/>
      <c r="AR244" s="402"/>
      <c r="AS244" s="402"/>
      <c r="AT244" s="402"/>
      <c r="AU244" s="402"/>
      <c r="AV244" s="402"/>
      <c r="AW244" s="402"/>
      <c r="AX244" s="402"/>
      <c r="AY244" s="402"/>
      <c r="AZ244" s="402"/>
      <c r="BA244" s="402"/>
      <c r="BB244" s="402"/>
      <c r="BC244" s="402"/>
      <c r="BD244" s="402"/>
      <c r="BE244" s="402"/>
      <c r="BF244" s="402"/>
      <c r="BG244" s="402"/>
      <c r="BH244" s="402"/>
      <c r="BI244" s="402"/>
      <c r="BJ244" s="402"/>
      <c r="BK244" s="402"/>
      <c r="BL244" s="402"/>
      <c r="BM244" s="402"/>
      <c r="BN244" s="402"/>
      <c r="BO244" s="402"/>
      <c r="BP244" s="402"/>
      <c r="BQ244" s="402"/>
      <c r="BR244" s="403"/>
    </row>
    <row r="245" spans="2:70" s="107" customFormat="1" ht="7.5" customHeight="1">
      <c r="B245" s="446" t="s">
        <v>440</v>
      </c>
      <c r="C245" s="447"/>
      <c r="D245" s="402" t="s">
        <v>439</v>
      </c>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c r="AB245" s="402"/>
      <c r="AC245" s="402"/>
      <c r="AD245" s="402"/>
      <c r="AE245" s="402"/>
      <c r="AF245" s="402"/>
      <c r="AG245" s="402"/>
      <c r="AH245" s="402"/>
      <c r="AI245" s="402"/>
      <c r="AJ245" s="402"/>
      <c r="AK245" s="402"/>
      <c r="AL245" s="402"/>
      <c r="AM245" s="402"/>
      <c r="AN245" s="402"/>
      <c r="AO245" s="402"/>
      <c r="AP245" s="402"/>
      <c r="AQ245" s="402"/>
      <c r="AR245" s="402"/>
      <c r="AS245" s="402"/>
      <c r="AT245" s="402"/>
      <c r="AU245" s="402"/>
      <c r="AV245" s="402"/>
      <c r="AW245" s="402"/>
      <c r="AX245" s="402"/>
      <c r="AY245" s="402"/>
      <c r="AZ245" s="402"/>
      <c r="BA245" s="402"/>
      <c r="BB245" s="402"/>
      <c r="BC245" s="402"/>
      <c r="BD245" s="402"/>
      <c r="BE245" s="402"/>
      <c r="BF245" s="402"/>
      <c r="BG245" s="402"/>
      <c r="BH245" s="402"/>
      <c r="BI245" s="402"/>
      <c r="BJ245" s="402"/>
      <c r="BK245" s="402"/>
      <c r="BL245" s="402"/>
      <c r="BM245" s="402"/>
      <c r="BN245" s="402"/>
      <c r="BO245" s="402"/>
      <c r="BP245" s="402"/>
      <c r="BQ245" s="402"/>
      <c r="BR245" s="403"/>
    </row>
    <row r="246" spans="2:70" s="107" customFormat="1" ht="7.5" customHeight="1">
      <c r="B246" s="448"/>
      <c r="C246" s="449"/>
      <c r="D246" s="408"/>
      <c r="E246" s="408"/>
      <c r="F246" s="408"/>
      <c r="G246" s="408"/>
      <c r="H246" s="408"/>
      <c r="I246" s="408"/>
      <c r="J246" s="408"/>
      <c r="K246" s="408"/>
      <c r="L246" s="408"/>
      <c r="M246" s="408"/>
      <c r="N246" s="408"/>
      <c r="O246" s="408"/>
      <c r="P246" s="408"/>
      <c r="Q246" s="408"/>
      <c r="R246" s="408"/>
      <c r="S246" s="408"/>
      <c r="T246" s="408"/>
      <c r="U246" s="408"/>
      <c r="V246" s="408"/>
      <c r="W246" s="408"/>
      <c r="X246" s="408"/>
      <c r="Y246" s="408"/>
      <c r="Z246" s="408"/>
      <c r="AA246" s="408"/>
      <c r="AB246" s="408"/>
      <c r="AC246" s="408"/>
      <c r="AD246" s="408"/>
      <c r="AE246" s="408"/>
      <c r="AF246" s="408"/>
      <c r="AG246" s="408"/>
      <c r="AH246" s="408"/>
      <c r="AI246" s="408"/>
      <c r="AJ246" s="408"/>
      <c r="AK246" s="408"/>
      <c r="AL246" s="408"/>
      <c r="AM246" s="408"/>
      <c r="AN246" s="408"/>
      <c r="AO246" s="408"/>
      <c r="AP246" s="408"/>
      <c r="AQ246" s="408"/>
      <c r="AR246" s="408"/>
      <c r="AS246" s="408"/>
      <c r="AT246" s="408"/>
      <c r="AU246" s="408"/>
      <c r="AV246" s="408"/>
      <c r="AW246" s="408"/>
      <c r="AX246" s="408"/>
      <c r="AY246" s="408"/>
      <c r="AZ246" s="408"/>
      <c r="BA246" s="408"/>
      <c r="BB246" s="408"/>
      <c r="BC246" s="408"/>
      <c r="BD246" s="408"/>
      <c r="BE246" s="408"/>
      <c r="BF246" s="408"/>
      <c r="BG246" s="408"/>
      <c r="BH246" s="408"/>
      <c r="BI246" s="408"/>
      <c r="BJ246" s="408"/>
      <c r="BK246" s="408"/>
      <c r="BL246" s="408"/>
      <c r="BM246" s="408"/>
      <c r="BN246" s="408"/>
      <c r="BO246" s="408"/>
      <c r="BP246" s="408"/>
      <c r="BQ246" s="408"/>
      <c r="BR246" s="409"/>
    </row>
  </sheetData>
  <customSheetViews>
    <customSheetView guid="{C2780F30-53AC-48EC-A149-3ECB416482D7}" scale="106" showPageBreaks="1" showGridLines="0" view="pageBreakPreview">
      <selection activeCell="B3" sqref="B3:BR4"/>
      <rowBreaks count="1" manualBreakCount="1">
        <brk id="115" max="16383" man="1"/>
      </rowBreaks>
      <pageMargins left="0.7" right="0.7" top="0.75" bottom="0.75" header="0.3" footer="0.3"/>
      <pageSetup paperSize="9" scale="92" fitToHeight="2" orientation="portrait" r:id="rId1"/>
    </customSheetView>
    <customSheetView guid="{A526057D-26AA-4465-A8DA-A3DA252FDBB8}" scale="106" showPageBreaks="1" showGridLines="0" view="pageBreakPreview">
      <selection activeCell="B3" sqref="B3:BR4"/>
      <rowBreaks count="1" manualBreakCount="1">
        <brk id="115" max="16383" man="1"/>
      </rowBreaks>
      <pageMargins left="0.7" right="0.7" top="0.75" bottom="0.75" header="0.3" footer="0.3"/>
      <pageSetup paperSize="9" scale="92" fitToHeight="2" orientation="portrait" r:id="rId2"/>
    </customSheetView>
    <customSheetView guid="{66848195-5DA8-44A4-B951-4C26B1C2E40C}" scale="106" showPageBreaks="1" showGridLines="0" view="pageBreakPreview">
      <selection activeCell="B3" sqref="B3:BR4"/>
      <rowBreaks count="1" manualBreakCount="1">
        <brk id="115" max="16383" man="1"/>
      </rowBreaks>
      <pageMargins left="0.7" right="0.7" top="0.75" bottom="0.75" header="0.3" footer="0.3"/>
      <pageSetup paperSize="9" scale="92" fitToHeight="2" orientation="portrait" r:id="rId3"/>
    </customSheetView>
    <customSheetView guid="{B329BEA8-8A56-4454-B01E-E42DACA2E752}" scale="106" showPageBreaks="1" showGridLines="0" view="pageBreakPreview">
      <selection activeCell="B3" sqref="B3:BR4"/>
      <rowBreaks count="1" manualBreakCount="1">
        <brk id="115" max="16383" man="1"/>
      </rowBreaks>
      <pageMargins left="0.7" right="0.7" top="0.75" bottom="0.75" header="0.3" footer="0.3"/>
      <pageSetup paperSize="9" scale="92" fitToHeight="2" orientation="portrait" r:id="rId4"/>
    </customSheetView>
    <customSheetView guid="{1D3118FF-D3AE-48E8-A245-D5ABFC93C0FB}" scale="106" showPageBreaks="1" showGridLines="0" view="pageBreakPreview">
      <selection activeCell="B3" sqref="B3:BR4"/>
      <rowBreaks count="1" manualBreakCount="1">
        <brk id="115" max="16383" man="1"/>
      </rowBreaks>
      <pageMargins left="0.7" right="0.7" top="0.75" bottom="0.75" header="0.3" footer="0.3"/>
      <pageSetup paperSize="9" scale="92" fitToHeight="2" orientation="portrait" r:id="rId5"/>
    </customSheetView>
    <customSheetView guid="{E3A65FB3-9AEA-490F-AC3D-267E47F987D6}" scale="106" showPageBreaks="1" showGridLines="0" view="pageBreakPreview">
      <selection activeCell="B3" sqref="B3:BR4"/>
      <rowBreaks count="2" manualBreakCount="2">
        <brk id="115" max="16383" man="1"/>
        <brk id="231" max="16383" man="1"/>
      </rowBreaks>
      <pageMargins left="0.7" right="0.7" top="0.75" bottom="0.75" header="0.3" footer="0.3"/>
      <pageSetup paperSize="9" scale="92" fitToHeight="2" orientation="portrait" r:id="rId6"/>
    </customSheetView>
    <customSheetView guid="{FFBCD6AB-D638-4FE6-A399-AB5518562CCE}" scale="106" showPageBreaks="1" showGridLines="0" view="pageBreakPreview">
      <selection activeCell="B3" sqref="B3:BR4"/>
      <rowBreaks count="2" manualBreakCount="2">
        <brk id="115" max="16383" man="1"/>
        <brk id="231" max="16383" man="1"/>
      </rowBreaks>
      <pageMargins left="0.7" right="0.7" top="0.75" bottom="0.75" header="0.3" footer="0.3"/>
      <pageSetup paperSize="9" scale="92" fitToHeight="2" orientation="portrait" r:id="rId7"/>
    </customSheetView>
  </customSheetViews>
  <mergeCells count="202">
    <mergeCell ref="B232:BR233"/>
    <mergeCell ref="B234:C235"/>
    <mergeCell ref="D234:BR240"/>
    <mergeCell ref="B241:C242"/>
    <mergeCell ref="D241:BR242"/>
    <mergeCell ref="B243:C244"/>
    <mergeCell ref="D243:BR244"/>
    <mergeCell ref="B245:C246"/>
    <mergeCell ref="D245:BR246"/>
    <mergeCell ref="BV68:BV69"/>
    <mergeCell ref="B100:C101"/>
    <mergeCell ref="D96:BR99"/>
    <mergeCell ref="D100:BR103"/>
    <mergeCell ref="D92:BR93"/>
    <mergeCell ref="B92:C93"/>
    <mergeCell ref="B94:C95"/>
    <mergeCell ref="D94:BR95"/>
    <mergeCell ref="B96:C97"/>
    <mergeCell ref="I86:J86"/>
    <mergeCell ref="I87:J87"/>
    <mergeCell ref="K84:BR85"/>
    <mergeCell ref="K86:L87"/>
    <mergeCell ref="M86:BR87"/>
    <mergeCell ref="K74:L75"/>
    <mergeCell ref="B90:BR91"/>
    <mergeCell ref="K70:BR71"/>
    <mergeCell ref="I72:J72"/>
    <mergeCell ref="K72:L73"/>
    <mergeCell ref="M72:BR73"/>
    <mergeCell ref="D53:D54"/>
    <mergeCell ref="E53:E54"/>
    <mergeCell ref="K45:BR46"/>
    <mergeCell ref="K47:L48"/>
    <mergeCell ref="M47:BR48"/>
    <mergeCell ref="K49:L50"/>
    <mergeCell ref="K53:L54"/>
    <mergeCell ref="M53:BR54"/>
    <mergeCell ref="M49:BR50"/>
    <mergeCell ref="K51:L52"/>
    <mergeCell ref="M51:BR52"/>
    <mergeCell ref="B3:BR4"/>
    <mergeCell ref="D27:BR28"/>
    <mergeCell ref="B27:C28"/>
    <mergeCell ref="I33:J33"/>
    <mergeCell ref="I34:J34"/>
    <mergeCell ref="I13:J13"/>
    <mergeCell ref="I14:J14"/>
    <mergeCell ref="B5:C6"/>
    <mergeCell ref="D5:BR6"/>
    <mergeCell ref="D7:BR10"/>
    <mergeCell ref="B7:C8"/>
    <mergeCell ref="K29:BR32"/>
    <mergeCell ref="M33:BR34"/>
    <mergeCell ref="K33:L34"/>
    <mergeCell ref="BS5:BT5"/>
    <mergeCell ref="BS6:BT6"/>
    <mergeCell ref="B23:C24"/>
    <mergeCell ref="D23:BR26"/>
    <mergeCell ref="E19:E20"/>
    <mergeCell ref="D19:D20"/>
    <mergeCell ref="B21:BR22"/>
    <mergeCell ref="M15:BR16"/>
    <mergeCell ref="K15:L16"/>
    <mergeCell ref="M17:BR18"/>
    <mergeCell ref="M19:BR20"/>
    <mergeCell ref="K17:L18"/>
    <mergeCell ref="K19:L20"/>
    <mergeCell ref="K11:BR12"/>
    <mergeCell ref="M13:BR14"/>
    <mergeCell ref="K13:L14"/>
    <mergeCell ref="BU45:BU46"/>
    <mergeCell ref="B59:C60"/>
    <mergeCell ref="D59:BR63"/>
    <mergeCell ref="B66:BR67"/>
    <mergeCell ref="B68:C69"/>
    <mergeCell ref="D68:BR69"/>
    <mergeCell ref="BU68:BU69"/>
    <mergeCell ref="BV11:BV12"/>
    <mergeCell ref="M35:BR36"/>
    <mergeCell ref="M37:BR38"/>
    <mergeCell ref="K37:L38"/>
    <mergeCell ref="BU27:BU28"/>
    <mergeCell ref="BV27:BV28"/>
    <mergeCell ref="K35:L36"/>
    <mergeCell ref="BU11:BU12"/>
    <mergeCell ref="K39:L40"/>
    <mergeCell ref="B41:BR42"/>
    <mergeCell ref="B43:C44"/>
    <mergeCell ref="D43:BR44"/>
    <mergeCell ref="D39:D40"/>
    <mergeCell ref="BV45:BV46"/>
    <mergeCell ref="B55:BR56"/>
    <mergeCell ref="B57:C58"/>
    <mergeCell ref="D57:BR58"/>
    <mergeCell ref="B110:C111"/>
    <mergeCell ref="B116:BR117"/>
    <mergeCell ref="B118:C119"/>
    <mergeCell ref="D118:BR122"/>
    <mergeCell ref="B104:C105"/>
    <mergeCell ref="D104:BR107"/>
    <mergeCell ref="D108:BR109"/>
    <mergeCell ref="B108:C109"/>
    <mergeCell ref="E39:E40"/>
    <mergeCell ref="M39:BR40"/>
    <mergeCell ref="M78:BR79"/>
    <mergeCell ref="K78:L79"/>
    <mergeCell ref="M74:BR75"/>
    <mergeCell ref="K76:L77"/>
    <mergeCell ref="M76:BR77"/>
    <mergeCell ref="I73:J73"/>
    <mergeCell ref="M80:BR83"/>
    <mergeCell ref="K80:L81"/>
    <mergeCell ref="D88:D89"/>
    <mergeCell ref="E88:E89"/>
    <mergeCell ref="K88:L89"/>
    <mergeCell ref="M88:BR89"/>
    <mergeCell ref="I47:J47"/>
    <mergeCell ref="I48:J48"/>
    <mergeCell ref="BV123:BV124"/>
    <mergeCell ref="B144:BR145"/>
    <mergeCell ref="B146:C147"/>
    <mergeCell ref="D146:BR147"/>
    <mergeCell ref="B148:C149"/>
    <mergeCell ref="D142:D143"/>
    <mergeCell ref="E142:E143"/>
    <mergeCell ref="K142:L143"/>
    <mergeCell ref="M142:BR143"/>
    <mergeCell ref="BU123:BU124"/>
    <mergeCell ref="K133:L134"/>
    <mergeCell ref="M133:BR137"/>
    <mergeCell ref="K138:BR139"/>
    <mergeCell ref="I140:J140"/>
    <mergeCell ref="K140:L141"/>
    <mergeCell ref="M140:BR141"/>
    <mergeCell ref="I141:J141"/>
    <mergeCell ref="K127:L128"/>
    <mergeCell ref="M127:BR128"/>
    <mergeCell ref="K129:L130"/>
    <mergeCell ref="M129:BR130"/>
    <mergeCell ref="K131:L132"/>
    <mergeCell ref="M131:BR132"/>
    <mergeCell ref="K123:BR124"/>
    <mergeCell ref="BU163:BU164"/>
    <mergeCell ref="BV163:BV164"/>
    <mergeCell ref="B189:BR190"/>
    <mergeCell ref="B191:C192"/>
    <mergeCell ref="D191:BR192"/>
    <mergeCell ref="K178:L179"/>
    <mergeCell ref="M178:BR179"/>
    <mergeCell ref="K180:L181"/>
    <mergeCell ref="M180:BR181"/>
    <mergeCell ref="K182:L183"/>
    <mergeCell ref="M182:BR186"/>
    <mergeCell ref="D170:BR173"/>
    <mergeCell ref="K174:BR175"/>
    <mergeCell ref="I176:J176"/>
    <mergeCell ref="K176:L177"/>
    <mergeCell ref="M176:BR177"/>
    <mergeCell ref="I177:J177"/>
    <mergeCell ref="B162:C163"/>
    <mergeCell ref="D162:BR163"/>
    <mergeCell ref="B164:C165"/>
    <mergeCell ref="D164:BR165"/>
    <mergeCell ref="B166:C167"/>
    <mergeCell ref="D166:BR167"/>
    <mergeCell ref="B227:C228"/>
    <mergeCell ref="D227:BR230"/>
    <mergeCell ref="D110:BR113"/>
    <mergeCell ref="D148:BR151"/>
    <mergeCell ref="B201:BR202"/>
    <mergeCell ref="D203:BR206"/>
    <mergeCell ref="B207:C208"/>
    <mergeCell ref="B203:C204"/>
    <mergeCell ref="D207:BR210"/>
    <mergeCell ref="B193:C194"/>
    <mergeCell ref="D193:BR194"/>
    <mergeCell ref="B195:C196"/>
    <mergeCell ref="D195:BR196"/>
    <mergeCell ref="B197:C198"/>
    <mergeCell ref="D197:BR198"/>
    <mergeCell ref="B154:BR155"/>
    <mergeCell ref="B156:C157"/>
    <mergeCell ref="D156:BR159"/>
    <mergeCell ref="B160:C161"/>
    <mergeCell ref="D160:BR161"/>
    <mergeCell ref="I125:J125"/>
    <mergeCell ref="K125:L126"/>
    <mergeCell ref="M125:BR126"/>
    <mergeCell ref="I126:J126"/>
    <mergeCell ref="B211:C212"/>
    <mergeCell ref="D211:BR212"/>
    <mergeCell ref="B213:C214"/>
    <mergeCell ref="D213:BR217"/>
    <mergeCell ref="B168:C169"/>
    <mergeCell ref="D168:BR169"/>
    <mergeCell ref="B170:C171"/>
    <mergeCell ref="B225:C226"/>
    <mergeCell ref="D225:BR226"/>
    <mergeCell ref="B218:C219"/>
    <mergeCell ref="D218:BR219"/>
    <mergeCell ref="B220:C221"/>
    <mergeCell ref="D220:BR224"/>
  </mergeCells>
  <phoneticPr fontId="1"/>
  <pageMargins left="0.7" right="0.7" top="0.75" bottom="0.75" header="0.3" footer="0.3"/>
  <pageSetup paperSize="9" scale="92" fitToHeight="2" orientation="portrait" r:id="rId8"/>
  <rowBreaks count="2" manualBreakCount="2">
    <brk id="115" max="16383" man="1"/>
    <brk id="2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
  <sheetViews>
    <sheetView showGridLines="0" zoomScaleNormal="100" workbookViewId="0">
      <selection activeCell="B2" sqref="B2:DX2"/>
    </sheetView>
  </sheetViews>
  <sheetFormatPr defaultColWidth="9" defaultRowHeight="13.5" outlineLevelCol="1"/>
  <cols>
    <col min="1" max="2" width="14.125" style="58" customWidth="1"/>
    <col min="3" max="3" width="9" style="58"/>
    <col min="4" max="50" width="9" style="58" hidden="1" customWidth="1" outlineLevel="1"/>
    <col min="51" max="51" width="9" style="58" customWidth="1" collapsed="1"/>
    <col min="52" max="127" width="9" style="58" hidden="1" customWidth="1" outlineLevel="1"/>
    <col min="128" max="128" width="13.625" style="58" customWidth="1" collapsed="1"/>
    <col min="129" max="16384" width="9" style="58"/>
  </cols>
  <sheetData>
    <row r="1" spans="1:129" ht="14.25" thickBot="1">
      <c r="B1" s="60" t="s">
        <v>278</v>
      </c>
      <c r="C1" s="61" t="s">
        <v>236</v>
      </c>
      <c r="D1" s="61" t="s">
        <v>235</v>
      </c>
      <c r="E1" s="61" t="s">
        <v>234</v>
      </c>
      <c r="F1" s="61" t="s">
        <v>233</v>
      </c>
      <c r="G1" s="61" t="s">
        <v>232</v>
      </c>
      <c r="H1" s="61" t="s">
        <v>231</v>
      </c>
      <c r="I1" s="61" t="s">
        <v>230</v>
      </c>
      <c r="J1" s="61" t="s">
        <v>229</v>
      </c>
      <c r="K1" s="61" t="s">
        <v>228</v>
      </c>
      <c r="L1" s="61" t="s">
        <v>227</v>
      </c>
      <c r="M1" s="61" t="s">
        <v>226</v>
      </c>
      <c r="N1" s="61" t="s">
        <v>225</v>
      </c>
      <c r="O1" s="61" t="s">
        <v>224</v>
      </c>
      <c r="P1" s="61" t="s">
        <v>223</v>
      </c>
      <c r="Q1" s="61" t="s">
        <v>222</v>
      </c>
      <c r="R1" s="61" t="s">
        <v>221</v>
      </c>
      <c r="S1" s="61" t="s">
        <v>220</v>
      </c>
      <c r="T1" s="61" t="s">
        <v>219</v>
      </c>
      <c r="U1" s="61" t="s">
        <v>218</v>
      </c>
      <c r="V1" s="61" t="s">
        <v>217</v>
      </c>
      <c r="W1" s="61" t="s">
        <v>216</v>
      </c>
      <c r="X1" s="61" t="s">
        <v>215</v>
      </c>
      <c r="Y1" s="61" t="s">
        <v>214</v>
      </c>
      <c r="Z1" s="61" t="s">
        <v>213</v>
      </c>
      <c r="AA1" s="61" t="s">
        <v>212</v>
      </c>
      <c r="AB1" s="61" t="s">
        <v>211</v>
      </c>
      <c r="AC1" s="61" t="s">
        <v>210</v>
      </c>
      <c r="AD1" s="61" t="s">
        <v>209</v>
      </c>
      <c r="AE1" s="61" t="s">
        <v>208</v>
      </c>
      <c r="AF1" s="61" t="s">
        <v>207</v>
      </c>
      <c r="AG1" s="61" t="s">
        <v>206</v>
      </c>
      <c r="AH1" s="61" t="s">
        <v>205</v>
      </c>
      <c r="AI1" s="61" t="s">
        <v>204</v>
      </c>
      <c r="AJ1" s="61" t="s">
        <v>203</v>
      </c>
      <c r="AK1" s="61" t="s">
        <v>202</v>
      </c>
      <c r="AL1" s="61" t="s">
        <v>201</v>
      </c>
      <c r="AM1" s="61" t="s">
        <v>200</v>
      </c>
      <c r="AN1" s="61" t="s">
        <v>199</v>
      </c>
      <c r="AO1" s="61" t="s">
        <v>198</v>
      </c>
      <c r="AP1" s="61" t="s">
        <v>197</v>
      </c>
      <c r="AQ1" s="61" t="s">
        <v>196</v>
      </c>
      <c r="AR1" s="61" t="s">
        <v>195</v>
      </c>
      <c r="AS1" s="61" t="s">
        <v>194</v>
      </c>
      <c r="AT1" s="61" t="s">
        <v>193</v>
      </c>
      <c r="AU1" s="61" t="s">
        <v>192</v>
      </c>
      <c r="AV1" s="61" t="s">
        <v>191</v>
      </c>
      <c r="AW1" s="61" t="s">
        <v>190</v>
      </c>
      <c r="AX1" s="70"/>
      <c r="AY1" s="59" t="s">
        <v>236</v>
      </c>
      <c r="AZ1" s="59" t="s">
        <v>235</v>
      </c>
      <c r="BA1" s="59" t="s">
        <v>268</v>
      </c>
      <c r="BB1" s="59" t="s">
        <v>234</v>
      </c>
      <c r="BC1" s="59" t="s">
        <v>233</v>
      </c>
      <c r="BD1" s="59" t="s">
        <v>232</v>
      </c>
      <c r="BE1" s="59" t="s">
        <v>231</v>
      </c>
      <c r="BF1" s="59" t="s">
        <v>230</v>
      </c>
      <c r="BG1" s="59" t="s">
        <v>229</v>
      </c>
      <c r="BH1" s="59" t="s">
        <v>228</v>
      </c>
      <c r="BI1" s="59" t="s">
        <v>227</v>
      </c>
      <c r="BJ1" s="59" t="s">
        <v>226</v>
      </c>
      <c r="BK1" s="59" t="s">
        <v>225</v>
      </c>
      <c r="BL1" s="59" t="s">
        <v>224</v>
      </c>
      <c r="BM1" s="59" t="s">
        <v>267</v>
      </c>
      <c r="BN1" s="59" t="s">
        <v>266</v>
      </c>
      <c r="BO1" s="59" t="s">
        <v>265</v>
      </c>
      <c r="BP1" s="59" t="s">
        <v>264</v>
      </c>
      <c r="BQ1" s="59" t="s">
        <v>263</v>
      </c>
      <c r="BR1" s="59" t="s">
        <v>262</v>
      </c>
      <c r="BS1" s="59" t="s">
        <v>261</v>
      </c>
      <c r="BT1" s="59" t="s">
        <v>260</v>
      </c>
      <c r="BU1" s="59" t="s">
        <v>259</v>
      </c>
      <c r="BV1" s="59" t="s">
        <v>258</v>
      </c>
      <c r="BW1" s="59" t="s">
        <v>257</v>
      </c>
      <c r="BX1" s="59" t="s">
        <v>256</v>
      </c>
      <c r="BY1" s="59" t="s">
        <v>255</v>
      </c>
      <c r="BZ1" s="59" t="s">
        <v>254</v>
      </c>
      <c r="CA1" s="59" t="s">
        <v>253</v>
      </c>
      <c r="CB1" s="59" t="s">
        <v>252</v>
      </c>
      <c r="CC1" s="59" t="s">
        <v>251</v>
      </c>
      <c r="CD1" s="59" t="s">
        <v>250</v>
      </c>
      <c r="CE1" s="59" t="s">
        <v>249</v>
      </c>
      <c r="CF1" s="59" t="s">
        <v>248</v>
      </c>
      <c r="CG1" s="59" t="s">
        <v>247</v>
      </c>
      <c r="CH1" s="59" t="s">
        <v>246</v>
      </c>
      <c r="CI1" s="59" t="s">
        <v>245</v>
      </c>
      <c r="CJ1" s="59" t="s">
        <v>244</v>
      </c>
      <c r="CK1" s="59" t="s">
        <v>243</v>
      </c>
      <c r="CL1" s="59" t="s">
        <v>242</v>
      </c>
      <c r="CM1" s="62" t="s">
        <v>241</v>
      </c>
      <c r="CN1" s="59" t="s">
        <v>223</v>
      </c>
      <c r="CO1" s="59" t="s">
        <v>222</v>
      </c>
      <c r="CP1" s="59" t="s">
        <v>221</v>
      </c>
      <c r="CQ1" s="59" t="s">
        <v>220</v>
      </c>
      <c r="CR1" s="59" t="s">
        <v>219</v>
      </c>
      <c r="CS1" s="59" t="s">
        <v>218</v>
      </c>
      <c r="CT1" s="59" t="s">
        <v>217</v>
      </c>
      <c r="CU1" s="59" t="s">
        <v>216</v>
      </c>
      <c r="CV1" s="59" t="s">
        <v>215</v>
      </c>
      <c r="CW1" s="59" t="s">
        <v>214</v>
      </c>
      <c r="CX1" s="59" t="s">
        <v>213</v>
      </c>
      <c r="CY1" s="59" t="s">
        <v>212</v>
      </c>
      <c r="CZ1" s="59" t="s">
        <v>211</v>
      </c>
      <c r="DA1" s="59" t="s">
        <v>210</v>
      </c>
      <c r="DB1" s="59" t="s">
        <v>209</v>
      </c>
      <c r="DC1" s="59" t="s">
        <v>208</v>
      </c>
      <c r="DD1" s="59" t="s">
        <v>207</v>
      </c>
      <c r="DE1" s="59" t="s">
        <v>206</v>
      </c>
      <c r="DF1" s="59" t="s">
        <v>205</v>
      </c>
      <c r="DG1" s="59" t="s">
        <v>204</v>
      </c>
      <c r="DH1" s="59" t="s">
        <v>203</v>
      </c>
      <c r="DI1" s="59" t="s">
        <v>202</v>
      </c>
      <c r="DJ1" s="59" t="s">
        <v>201</v>
      </c>
      <c r="DK1" s="59" t="s">
        <v>200</v>
      </c>
      <c r="DL1" s="59" t="s">
        <v>199</v>
      </c>
      <c r="DM1" s="59" t="s">
        <v>198</v>
      </c>
      <c r="DN1" s="59" t="s">
        <v>197</v>
      </c>
      <c r="DO1" s="59" t="s">
        <v>196</v>
      </c>
      <c r="DP1" s="59" t="s">
        <v>195</v>
      </c>
      <c r="DQ1" s="59" t="s">
        <v>194</v>
      </c>
      <c r="DR1" s="59" t="s">
        <v>193</v>
      </c>
      <c r="DS1" s="59" t="s">
        <v>192</v>
      </c>
      <c r="DT1" s="59" t="s">
        <v>191</v>
      </c>
      <c r="DU1" s="59" t="s">
        <v>190</v>
      </c>
      <c r="DV1" s="59" t="s">
        <v>240</v>
      </c>
      <c r="DW1" s="59" t="s">
        <v>239</v>
      </c>
      <c r="DX1" s="60" t="s">
        <v>279</v>
      </c>
    </row>
    <row r="2" spans="1:129" ht="14.25" thickBot="1">
      <c r="A2" s="60" t="s">
        <v>271</v>
      </c>
      <c r="B2" s="82">
        <f>申請書!G9</f>
        <v>0</v>
      </c>
      <c r="C2" s="83"/>
      <c r="D2" s="84" t="str">
        <f ca="1">申請書!G18</f>
        <v/>
      </c>
      <c r="E2" s="83" t="s">
        <v>189</v>
      </c>
      <c r="F2" s="85" t="s">
        <v>269</v>
      </c>
      <c r="G2" s="83"/>
      <c r="H2" s="86" t="str">
        <f>LEFT(申請書!I10,3)</f>
        <v/>
      </c>
      <c r="I2" s="87" t="str">
        <f>RIGHT(申請書!I10,4)</f>
        <v/>
      </c>
      <c r="J2" s="86" t="str">
        <f>LEFT(J3,20)</f>
        <v/>
      </c>
      <c r="K2" s="86" t="str">
        <f>MID(J3,21,20)</f>
        <v/>
      </c>
      <c r="L2" s="86" t="str">
        <f>LEFT(L3,20)</f>
        <v/>
      </c>
      <c r="M2" s="86" t="str">
        <f>MID(L3,21,20)</f>
        <v/>
      </c>
      <c r="N2" s="86" t="str">
        <f>DBCS(申請書!L12)</f>
        <v/>
      </c>
      <c r="O2" s="86" t="str">
        <f>DBCS(申請書!W12)</f>
        <v/>
      </c>
      <c r="P2" s="83" t="s">
        <v>189</v>
      </c>
      <c r="Q2" s="88"/>
      <c r="R2" s="83" t="s">
        <v>189</v>
      </c>
      <c r="S2" s="83" t="s">
        <v>189</v>
      </c>
      <c r="T2" s="83" t="s">
        <v>189</v>
      </c>
      <c r="U2" s="88"/>
      <c r="V2" s="83" t="s">
        <v>189</v>
      </c>
      <c r="W2" s="83" t="s">
        <v>189</v>
      </c>
      <c r="X2" s="83" t="s">
        <v>189</v>
      </c>
      <c r="Y2" s="88"/>
      <c r="Z2" s="83" t="s">
        <v>189</v>
      </c>
      <c r="AA2" s="83" t="s">
        <v>189</v>
      </c>
      <c r="AB2" s="83" t="s">
        <v>189</v>
      </c>
      <c r="AC2" s="88"/>
      <c r="AD2" s="83" t="s">
        <v>189</v>
      </c>
      <c r="AE2" s="83" t="s">
        <v>189</v>
      </c>
      <c r="AF2" s="83" t="s">
        <v>189</v>
      </c>
      <c r="AG2" s="88"/>
      <c r="AH2" s="83" t="s">
        <v>189</v>
      </c>
      <c r="AI2" s="83" t="s">
        <v>189</v>
      </c>
      <c r="AJ2" s="83" t="s">
        <v>189</v>
      </c>
      <c r="AK2" s="88"/>
      <c r="AL2" s="83" t="s">
        <v>189</v>
      </c>
      <c r="AM2" s="83" t="s">
        <v>189</v>
      </c>
      <c r="AN2" s="88">
        <v>0</v>
      </c>
      <c r="AO2" s="89" t="str">
        <f ca="1">D2</f>
        <v/>
      </c>
      <c r="AP2" s="83" t="s">
        <v>189</v>
      </c>
      <c r="AQ2" s="88"/>
      <c r="AR2" s="83" t="s">
        <v>189</v>
      </c>
      <c r="AS2" s="83" t="s">
        <v>189</v>
      </c>
      <c r="AT2" s="88"/>
      <c r="AU2" s="83" t="s">
        <v>189</v>
      </c>
      <c r="AV2" s="88" t="s">
        <v>189</v>
      </c>
      <c r="AW2" s="83" t="s">
        <v>189</v>
      </c>
      <c r="AX2" s="90"/>
      <c r="AY2" s="91"/>
      <c r="AZ2" s="92" t="str">
        <f ca="1">D2</f>
        <v/>
      </c>
      <c r="BA2" s="91" t="s">
        <v>237</v>
      </c>
      <c r="BB2" s="91"/>
      <c r="BC2" s="93" t="s">
        <v>269</v>
      </c>
      <c r="BD2" s="91"/>
      <c r="BE2" s="94" t="str">
        <f t="shared" ref="BE2:BL2" si="0">H2</f>
        <v/>
      </c>
      <c r="BF2" s="94" t="str">
        <f t="shared" si="0"/>
        <v/>
      </c>
      <c r="BG2" s="95" t="str">
        <f t="shared" si="0"/>
        <v/>
      </c>
      <c r="BH2" s="95" t="str">
        <f t="shared" si="0"/>
        <v/>
      </c>
      <c r="BI2" s="94" t="str">
        <f t="shared" si="0"/>
        <v/>
      </c>
      <c r="BJ2" s="95" t="str">
        <f t="shared" si="0"/>
        <v/>
      </c>
      <c r="BK2" s="95" t="str">
        <f t="shared" si="0"/>
        <v/>
      </c>
      <c r="BL2" s="94" t="str">
        <f t="shared" si="0"/>
        <v/>
      </c>
      <c r="BM2" s="91" t="s">
        <v>238</v>
      </c>
      <c r="BN2" s="95" t="str">
        <f>申請書!G41&amp;申請書!I41&amp;申請書!K41&amp;申請書!M41</f>
        <v/>
      </c>
      <c r="BO2" s="91"/>
      <c r="BP2" s="94" t="str">
        <f>申請書!T41&amp;申請書!W41&amp;申請書!Z41</f>
        <v/>
      </c>
      <c r="BQ2" s="91"/>
      <c r="BR2" s="95">
        <f>IF(申請書!G43="普通預金",1,2)</f>
        <v>2</v>
      </c>
      <c r="BS2" s="95" t="str">
        <f>申請書!T43&amp;申請書!U43&amp;申請書!V43&amp;申請書!W43&amp;申請書!X43&amp;申請書!Y43&amp;申請書!Z43</f>
        <v/>
      </c>
      <c r="BT2" s="95" t="str">
        <f>LEFT(申請書!G44,30)</f>
        <v/>
      </c>
      <c r="BU2" s="91" t="s">
        <v>189</v>
      </c>
      <c r="BV2" s="91" t="s">
        <v>189</v>
      </c>
      <c r="BW2" s="91" t="s">
        <v>189</v>
      </c>
      <c r="BX2" s="91" t="s">
        <v>189</v>
      </c>
      <c r="BY2" s="91" t="s">
        <v>189</v>
      </c>
      <c r="BZ2" s="91" t="s">
        <v>189</v>
      </c>
      <c r="CA2" s="91" t="s">
        <v>189</v>
      </c>
      <c r="CB2" s="91" t="s">
        <v>189</v>
      </c>
      <c r="CC2" s="91" t="s">
        <v>189</v>
      </c>
      <c r="CD2" s="91" t="s">
        <v>189</v>
      </c>
      <c r="CE2" s="91" t="s">
        <v>189</v>
      </c>
      <c r="CF2" s="91" t="s">
        <v>189</v>
      </c>
      <c r="CG2" s="91" t="s">
        <v>189</v>
      </c>
      <c r="CH2" s="91" t="s">
        <v>189</v>
      </c>
      <c r="CI2" s="91" t="s">
        <v>189</v>
      </c>
      <c r="CJ2" s="91" t="s">
        <v>189</v>
      </c>
      <c r="CK2" s="91" t="s">
        <v>189</v>
      </c>
      <c r="CL2" s="91" t="s">
        <v>189</v>
      </c>
      <c r="CM2" s="91" t="s">
        <v>189</v>
      </c>
      <c r="CN2" s="91" t="s">
        <v>189</v>
      </c>
      <c r="CO2" s="96"/>
      <c r="CP2" s="91" t="s">
        <v>189</v>
      </c>
      <c r="CQ2" s="91" t="s">
        <v>189</v>
      </c>
      <c r="CR2" s="91" t="s">
        <v>189</v>
      </c>
      <c r="CS2" s="96"/>
      <c r="CT2" s="91" t="s">
        <v>189</v>
      </c>
      <c r="CU2" s="91" t="s">
        <v>189</v>
      </c>
      <c r="CV2" s="91" t="s">
        <v>189</v>
      </c>
      <c r="CW2" s="96"/>
      <c r="CX2" s="91" t="s">
        <v>189</v>
      </c>
      <c r="CY2" s="91" t="s">
        <v>189</v>
      </c>
      <c r="CZ2" s="91" t="s">
        <v>189</v>
      </c>
      <c r="DA2" s="96"/>
      <c r="DB2" s="91" t="s">
        <v>189</v>
      </c>
      <c r="DC2" s="91" t="s">
        <v>189</v>
      </c>
      <c r="DD2" s="91" t="s">
        <v>189</v>
      </c>
      <c r="DE2" s="96"/>
      <c r="DF2" s="91" t="s">
        <v>189</v>
      </c>
      <c r="DG2" s="91" t="s">
        <v>189</v>
      </c>
      <c r="DH2" s="91" t="s">
        <v>189</v>
      </c>
      <c r="DI2" s="96"/>
      <c r="DJ2" s="91" t="s">
        <v>189</v>
      </c>
      <c r="DK2" s="91" t="s">
        <v>189</v>
      </c>
      <c r="DL2" s="96">
        <v>0</v>
      </c>
      <c r="DM2" s="92" t="str">
        <f ca="1">D2</f>
        <v/>
      </c>
      <c r="DN2" s="91" t="s">
        <v>189</v>
      </c>
      <c r="DO2" s="96"/>
      <c r="DP2" s="91" t="s">
        <v>189</v>
      </c>
      <c r="DQ2" s="91" t="s">
        <v>189</v>
      </c>
      <c r="DR2" s="96"/>
      <c r="DS2" s="91" t="s">
        <v>189</v>
      </c>
      <c r="DT2" s="96" t="s">
        <v>189</v>
      </c>
      <c r="DU2" s="91" t="s">
        <v>189</v>
      </c>
      <c r="DV2" s="91" t="s">
        <v>237</v>
      </c>
      <c r="DW2" s="91" t="s">
        <v>189</v>
      </c>
      <c r="DX2" s="97">
        <f>申請書!G9</f>
        <v>0</v>
      </c>
      <c r="DY2" s="60" t="s">
        <v>274</v>
      </c>
    </row>
    <row r="3" spans="1:129">
      <c r="B3" s="60" t="s">
        <v>272</v>
      </c>
      <c r="C3" s="60"/>
      <c r="J3" s="58" t="str">
        <f>DBCS(申請書!G11)</f>
        <v/>
      </c>
      <c r="L3" s="58" t="str">
        <f>DBCS(申請書!G9)</f>
        <v/>
      </c>
      <c r="AY3" s="60"/>
      <c r="DX3" s="60" t="s">
        <v>273</v>
      </c>
    </row>
  </sheetData>
  <sheetProtection selectLockedCells="1"/>
  <customSheetViews>
    <customSheetView guid="{C2780F30-53AC-48EC-A149-3ECB416482D7}" showGridLines="0" hiddenColumns="1" state="hidden">
      <selection activeCell="DX2" sqref="B2:DX2"/>
      <pageMargins left="0.75" right="0.75" top="1" bottom="1" header="0.51200000000000001" footer="0.51200000000000001"/>
      <pageSetup paperSize="9" orientation="landscape" horizontalDpi="300" verticalDpi="300" r:id="rId1"/>
      <headerFooter alignWithMargins="0"/>
    </customSheetView>
    <customSheetView guid="{A526057D-26AA-4465-A8DA-A3DA252FDBB8}" showGridLines="0" hiddenColumns="1" state="hidden">
      <selection activeCell="DX2" sqref="B2:DX2"/>
      <pageMargins left="0.75" right="0.75" top="1" bottom="1" header="0.51200000000000001" footer="0.51200000000000001"/>
      <pageSetup paperSize="9" orientation="landscape" horizontalDpi="300" verticalDpi="300" r:id="rId2"/>
      <headerFooter alignWithMargins="0"/>
    </customSheetView>
    <customSheetView guid="{66848195-5DA8-44A4-B951-4C26B1C2E40C}" showGridLines="0" hiddenColumns="1" state="hidden">
      <selection activeCell="DX2" sqref="B2:DX2"/>
      <pageMargins left="0.75" right="0.75" top="1" bottom="1" header="0.51200000000000001" footer="0.51200000000000001"/>
      <pageSetup paperSize="9" orientation="landscape" horizontalDpi="300" verticalDpi="300" r:id="rId3"/>
      <headerFooter alignWithMargins="0"/>
    </customSheetView>
    <customSheetView guid="{B329BEA8-8A56-4454-B01E-E42DACA2E752}" showGridLines="0" hiddenColumns="1" state="hidden">
      <selection activeCell="DX2" sqref="B2:DX2"/>
      <pageMargins left="0.75" right="0.75" top="1" bottom="1" header="0.51200000000000001" footer="0.51200000000000001"/>
      <pageSetup paperSize="9" orientation="landscape" horizontalDpi="300" verticalDpi="300" r:id="rId4"/>
      <headerFooter alignWithMargins="0"/>
    </customSheetView>
    <customSheetView guid="{1D3118FF-D3AE-48E8-A245-D5ABFC93C0FB}" showGridLines="0" hiddenColumns="1">
      <selection activeCell="B2" sqref="B2"/>
      <pageMargins left="0.75" right="0.75" top="1" bottom="1" header="0.51200000000000001" footer="0.51200000000000001"/>
      <pageSetup paperSize="9" orientation="landscape" horizontalDpi="300" verticalDpi="300" r:id="rId5"/>
      <headerFooter alignWithMargins="0"/>
    </customSheetView>
    <customSheetView guid="{E3A65FB3-9AEA-490F-AC3D-267E47F987D6}" showGridLines="0" hiddenColumns="1">
      <selection activeCell="B2" sqref="B2"/>
      <pageMargins left="0.75" right="0.75" top="1" bottom="1" header="0.51200000000000001" footer="0.51200000000000001"/>
      <pageSetup paperSize="9" orientation="landscape" horizontalDpi="300" verticalDpi="300" r:id="rId6"/>
      <headerFooter alignWithMargins="0"/>
    </customSheetView>
    <customSheetView guid="{FFBCD6AB-D638-4FE6-A399-AB5518562CCE}" showGridLines="0" hiddenColumns="1">
      <selection activeCell="B2" sqref="B2"/>
      <pageMargins left="0.75" right="0.75" top="1" bottom="1" header="0.51200000000000001" footer="0.51200000000000001"/>
      <pageSetup paperSize="9" orientation="landscape" horizontalDpi="300" verticalDpi="300" r:id="rId7"/>
      <headerFooter alignWithMargins="0"/>
    </customSheetView>
  </customSheetViews>
  <phoneticPr fontId="1"/>
  <dataValidations xWindow="783" yWindow="298" count="12">
    <dataValidation allowBlank="1" showInputMessage="1" showErrorMessage="1" prompt="0：空白 1：債権債務者 2：職員（*） 3：資金前渡員（出納員） 4：債務者 となり、「0」の場合は、伝票作成時に直接入力する債権者マスタには登録されない債権者を指します。（*）共通基盤の職員ですので、通常使用しません。" sqref="F1 BC1"/>
    <dataValidation allowBlank="1" showInputMessage="1" showErrorMessage="1" prompt="住所１、住所２で各全角２０文字まで入力。（半角不可、半角スペースに注意！）　　_x000a_通常、住所２には、肩書を入力。住所１で入力しきれない場合は、続きを住所２へ入力。連結されて表示されます。" sqref="J1"/>
    <dataValidation allowBlank="1" showInputMessage="1" showErrorMessage="1" prompt="債権者名上段、下段で各全角２０文字まで入力。（半角不可、半角スペースに注意！）　" sqref="L1"/>
    <dataValidation allowBlank="1" showInputMessage="1" showErrorMessage="1" prompt="半角３０文字まで入力。" sqref="BT1"/>
    <dataValidation allowBlank="1" showInputMessage="1" showErrorMessage="1" prompt="申請書記載の「法人所在地」を全角化しています。" sqref="J3"/>
    <dataValidation allowBlank="1" showInputMessage="1" showErrorMessage="1" prompt="当該シートのH3の値を「左から20字抜き出し」しています。" sqref="J2 L2"/>
    <dataValidation allowBlank="1" showInputMessage="1" showErrorMessage="1" prompt="申請書内の「法人所在地」を全角化した値（J3）の21文字目から20字分抜き出しをしています。" sqref="K2"/>
    <dataValidation allowBlank="1" showInputMessage="1" showErrorMessage="1" prompt="申請書記載の「法人名」を全角化しています。" sqref="L3"/>
    <dataValidation allowBlank="1" showInputMessage="1" showErrorMessage="1" prompt="申請書内の「法人名」を全角化した値（L3）の21文字目から20字分抜き出しをしています。" sqref="M2"/>
    <dataValidation allowBlank="1" showInputMessage="1" showErrorMessage="1" prompt="普通預金の場合は「1」、当座預金の場合は「2」が出力されるよう設定してあります。" sqref="BR2"/>
    <dataValidation allowBlank="1" showInputMessage="1" showErrorMessage="1" prompt="本人払の場合は、「０」を入力。" sqref="BA1"/>
    <dataValidation allowBlank="1" showInputMessage="1" showErrorMessage="1" prompt="システムへの入力可能文字数は30のため、申請書内の『口座名義人』から30文字抜き出しをしています。" sqref="BT2"/>
  </dataValidations>
  <pageMargins left="0.75" right="0.75" top="1" bottom="1" header="0.51200000000000001" footer="0.51200000000000001"/>
  <pageSetup paperSize="9" orientation="landscape" horizontalDpi="300" verticalDpi="300" r:id="rId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9"/>
  <sheetViews>
    <sheetView zoomScaleNormal="100" workbookViewId="0">
      <selection activeCell="B2" sqref="B2:B300"/>
    </sheetView>
  </sheetViews>
  <sheetFormatPr defaultColWidth="8.875" defaultRowHeight="13.5"/>
  <cols>
    <col min="1" max="1" width="14.375" style="182" customWidth="1"/>
    <col min="2" max="2" width="34.375" style="182" customWidth="1"/>
    <col min="3" max="3" width="8" style="182" bestFit="1" customWidth="1"/>
    <col min="4" max="4" width="19.5" style="182" customWidth="1"/>
    <col min="5" max="5" width="29.625" style="182" customWidth="1"/>
    <col min="6" max="16384" width="8.875" style="182"/>
  </cols>
  <sheetData>
    <row r="1" spans="1:5" ht="16.5">
      <c r="A1" s="188" t="s">
        <v>443</v>
      </c>
      <c r="B1" s="188" t="s">
        <v>444</v>
      </c>
      <c r="C1" s="188" t="s">
        <v>445</v>
      </c>
      <c r="D1" s="189" t="s">
        <v>446</v>
      </c>
      <c r="E1" s="189" t="s">
        <v>447</v>
      </c>
    </row>
    <row r="2" spans="1:5" ht="16.5">
      <c r="A2" s="190">
        <v>2392200511</v>
      </c>
      <c r="B2" s="190" t="s">
        <v>486</v>
      </c>
      <c r="C2" s="190"/>
      <c r="D2" s="191"/>
      <c r="E2" s="191"/>
    </row>
    <row r="3" spans="1:5" ht="16.5">
      <c r="A3" s="190">
        <v>2372206553</v>
      </c>
      <c r="B3" s="190" t="s">
        <v>486</v>
      </c>
      <c r="C3" s="190"/>
      <c r="D3" s="191"/>
      <c r="E3" s="191"/>
    </row>
    <row r="4" spans="1:5" ht="16.5">
      <c r="A4" s="190">
        <v>2362290096</v>
      </c>
      <c r="B4" s="190" t="s">
        <v>486</v>
      </c>
      <c r="C4" s="190"/>
      <c r="D4" s="191"/>
      <c r="E4" s="191"/>
    </row>
    <row r="5" spans="1:5" ht="16.5">
      <c r="A5" s="190">
        <v>2372201794</v>
      </c>
      <c r="B5" s="190" t="s">
        <v>486</v>
      </c>
      <c r="C5" s="190"/>
      <c r="D5" s="191"/>
      <c r="E5" s="191"/>
    </row>
    <row r="6" spans="1:5" ht="16.5">
      <c r="A6" s="190">
        <v>2372200887</v>
      </c>
      <c r="B6" s="190" t="s">
        <v>478</v>
      </c>
      <c r="C6" s="190"/>
      <c r="D6" s="191"/>
      <c r="E6" s="191"/>
    </row>
    <row r="7" spans="1:5" ht="16.5">
      <c r="A7" s="190">
        <v>2362290385</v>
      </c>
      <c r="B7" s="190" t="s">
        <v>478</v>
      </c>
      <c r="C7" s="190"/>
      <c r="D7" s="191"/>
      <c r="E7" s="191"/>
    </row>
    <row r="8" spans="1:5" ht="16.5">
      <c r="A8" s="190">
        <v>2362290039</v>
      </c>
      <c r="B8" s="190" t="s">
        <v>13</v>
      </c>
      <c r="C8" s="190"/>
      <c r="D8" s="191"/>
      <c r="E8" s="191"/>
    </row>
    <row r="9" spans="1:5" ht="16.5">
      <c r="A9" s="190">
        <v>2372200531</v>
      </c>
      <c r="B9" s="190" t="s">
        <v>13</v>
      </c>
      <c r="C9" s="190"/>
      <c r="D9" s="191"/>
      <c r="E9" s="191"/>
    </row>
    <row r="10" spans="1:5" ht="16.5">
      <c r="A10" s="190">
        <v>2372200085</v>
      </c>
      <c r="B10" s="190" t="s">
        <v>13</v>
      </c>
      <c r="C10" s="190"/>
      <c r="D10" s="191"/>
      <c r="E10" s="191"/>
    </row>
    <row r="11" spans="1:5" ht="16.5">
      <c r="A11" s="190">
        <v>2372206108</v>
      </c>
      <c r="B11" s="190" t="s">
        <v>13</v>
      </c>
      <c r="C11" s="190"/>
      <c r="D11" s="191"/>
      <c r="E11" s="191"/>
    </row>
    <row r="12" spans="1:5" ht="16.5">
      <c r="A12" s="190">
        <v>2352280065</v>
      </c>
      <c r="B12" s="190" t="s">
        <v>9</v>
      </c>
      <c r="C12" s="190"/>
      <c r="D12" s="191"/>
      <c r="E12" s="191"/>
    </row>
    <row r="13" spans="1:5" ht="16.5">
      <c r="A13" s="190">
        <v>2372202313</v>
      </c>
      <c r="B13" s="190" t="s">
        <v>9</v>
      </c>
      <c r="C13" s="190"/>
      <c r="D13" s="191"/>
      <c r="E13" s="191"/>
    </row>
    <row r="14" spans="1:5" ht="16.5">
      <c r="A14" s="190">
        <v>2372203162</v>
      </c>
      <c r="B14" s="190" t="s">
        <v>23</v>
      </c>
      <c r="C14" s="190"/>
      <c r="D14" s="191"/>
      <c r="E14" s="191"/>
    </row>
    <row r="15" spans="1:5" ht="16.5">
      <c r="A15" s="190">
        <v>2373700208</v>
      </c>
      <c r="B15" s="190" t="s">
        <v>23</v>
      </c>
      <c r="C15" s="190"/>
      <c r="D15" s="191"/>
      <c r="E15" s="191"/>
    </row>
    <row r="16" spans="1:5" ht="16.5">
      <c r="A16" s="190">
        <v>2362290195</v>
      </c>
      <c r="B16" s="190" t="s">
        <v>23</v>
      </c>
      <c r="C16" s="190"/>
      <c r="D16" s="191"/>
      <c r="E16" s="191"/>
    </row>
    <row r="17" spans="1:5" ht="16.5">
      <c r="A17" s="190">
        <v>2372201570</v>
      </c>
      <c r="B17" s="190" t="s">
        <v>73</v>
      </c>
      <c r="C17" s="190"/>
      <c r="D17" s="191"/>
      <c r="E17" s="191"/>
    </row>
    <row r="18" spans="1:5" ht="16.5">
      <c r="A18" s="190">
        <v>2362290815</v>
      </c>
      <c r="B18" s="190" t="s">
        <v>102</v>
      </c>
      <c r="C18" s="190"/>
      <c r="D18" s="191"/>
      <c r="E18" s="191"/>
    </row>
    <row r="19" spans="1:5" ht="16.5">
      <c r="A19" s="190">
        <v>2372205878</v>
      </c>
      <c r="B19" s="190" t="s">
        <v>102</v>
      </c>
      <c r="C19" s="190"/>
      <c r="D19" s="191"/>
      <c r="E19" s="191"/>
    </row>
    <row r="20" spans="1:5" ht="16.5">
      <c r="A20" s="190">
        <v>2372206280</v>
      </c>
      <c r="B20" s="190" t="s">
        <v>102</v>
      </c>
      <c r="C20" s="190"/>
      <c r="D20" s="191"/>
      <c r="E20" s="191"/>
    </row>
    <row r="21" spans="1:5" ht="16.5">
      <c r="A21" s="190">
        <v>2373700042</v>
      </c>
      <c r="B21" s="190" t="s">
        <v>8</v>
      </c>
      <c r="C21" s="190"/>
      <c r="D21" s="192"/>
      <c r="E21" s="191"/>
    </row>
    <row r="22" spans="1:5" ht="16.5">
      <c r="A22" s="190">
        <v>2363790011</v>
      </c>
      <c r="B22" s="190" t="s">
        <v>8</v>
      </c>
      <c r="C22" s="190"/>
      <c r="D22" s="191"/>
      <c r="E22" s="191"/>
    </row>
    <row r="23" spans="1:5" ht="16.5">
      <c r="A23" s="190">
        <v>2353780006</v>
      </c>
      <c r="B23" s="190" t="s">
        <v>8</v>
      </c>
      <c r="C23" s="190"/>
      <c r="D23" s="191"/>
      <c r="E23" s="191"/>
    </row>
    <row r="24" spans="1:5" ht="16.5">
      <c r="A24" s="190">
        <v>2352280057</v>
      </c>
      <c r="B24" s="190" t="s">
        <v>8</v>
      </c>
      <c r="C24" s="190"/>
      <c r="D24" s="191"/>
      <c r="E24" s="191"/>
    </row>
    <row r="25" spans="1:5" ht="16.5">
      <c r="A25" s="190">
        <v>2362290724</v>
      </c>
      <c r="B25" s="190" t="s">
        <v>8</v>
      </c>
      <c r="C25" s="190"/>
      <c r="D25" s="192"/>
      <c r="E25" s="191"/>
    </row>
    <row r="26" spans="1:5" ht="16.5">
      <c r="A26" s="190">
        <v>2372202172</v>
      </c>
      <c r="B26" s="190" t="s">
        <v>8</v>
      </c>
      <c r="C26" s="190"/>
      <c r="D26" s="191"/>
      <c r="E26" s="191"/>
    </row>
    <row r="27" spans="1:5" ht="16.5">
      <c r="A27" s="190">
        <v>2362290609</v>
      </c>
      <c r="B27" s="190" t="s">
        <v>42</v>
      </c>
      <c r="C27" s="190"/>
      <c r="D27" s="191"/>
      <c r="E27" s="191"/>
    </row>
    <row r="28" spans="1:5" ht="16.5">
      <c r="A28" s="190">
        <v>2372205845</v>
      </c>
      <c r="B28" s="190" t="s">
        <v>42</v>
      </c>
      <c r="C28" s="190"/>
      <c r="D28" s="191"/>
      <c r="E28" s="191"/>
    </row>
    <row r="29" spans="1:5" ht="16.5">
      <c r="A29" s="190">
        <v>2362291037</v>
      </c>
      <c r="B29" s="190" t="s">
        <v>559</v>
      </c>
      <c r="C29" s="190"/>
      <c r="D29" s="191"/>
      <c r="E29" s="191"/>
    </row>
    <row r="30" spans="1:5" ht="16.5">
      <c r="A30" s="190">
        <v>2362290757</v>
      </c>
      <c r="B30" s="190" t="s">
        <v>113</v>
      </c>
      <c r="C30" s="190"/>
      <c r="D30" s="191"/>
      <c r="E30" s="191"/>
    </row>
    <row r="31" spans="1:5" ht="16.5">
      <c r="A31" s="190">
        <v>2372206025</v>
      </c>
      <c r="B31" s="190" t="s">
        <v>113</v>
      </c>
      <c r="C31" s="190"/>
      <c r="D31" s="192"/>
      <c r="E31" s="191"/>
    </row>
    <row r="32" spans="1:5" ht="16.5">
      <c r="A32" s="190">
        <v>2372206173</v>
      </c>
      <c r="B32" s="190" t="s">
        <v>113</v>
      </c>
      <c r="C32" s="190"/>
      <c r="D32" s="191"/>
      <c r="E32" s="191"/>
    </row>
    <row r="33" spans="1:5" ht="16.5">
      <c r="A33" s="190">
        <v>2372205720</v>
      </c>
      <c r="B33" s="190" t="s">
        <v>106</v>
      </c>
      <c r="C33" s="190"/>
      <c r="D33" s="191"/>
      <c r="E33" s="191"/>
    </row>
    <row r="34" spans="1:5" ht="16.5">
      <c r="A34" s="190">
        <v>2352280016</v>
      </c>
      <c r="B34" s="190" t="s">
        <v>11</v>
      </c>
      <c r="C34" s="190"/>
      <c r="D34" s="191"/>
      <c r="E34" s="191"/>
    </row>
    <row r="35" spans="1:5" ht="16.5">
      <c r="A35" s="190">
        <v>2362290054</v>
      </c>
      <c r="B35" s="190" t="s">
        <v>11</v>
      </c>
      <c r="C35" s="190"/>
      <c r="D35" s="191"/>
      <c r="E35" s="191"/>
    </row>
    <row r="36" spans="1:5" ht="16.5">
      <c r="A36" s="190">
        <v>2372200200</v>
      </c>
      <c r="B36" s="190" t="s">
        <v>11</v>
      </c>
      <c r="C36" s="190"/>
      <c r="D36" s="191"/>
      <c r="E36" s="191"/>
    </row>
    <row r="37" spans="1:5" ht="16.5">
      <c r="A37" s="190">
        <v>2372201083</v>
      </c>
      <c r="B37" s="190" t="s">
        <v>11</v>
      </c>
      <c r="C37" s="190"/>
      <c r="D37" s="191"/>
      <c r="E37" s="191"/>
    </row>
    <row r="38" spans="1:5" ht="16.5">
      <c r="A38" s="190">
        <v>2372206488</v>
      </c>
      <c r="B38" s="190" t="s">
        <v>516</v>
      </c>
      <c r="C38" s="190"/>
      <c r="D38" s="191"/>
      <c r="E38" s="191"/>
    </row>
    <row r="39" spans="1:5" ht="16.5">
      <c r="A39" s="190">
        <v>2372206496</v>
      </c>
      <c r="B39" s="190" t="s">
        <v>516</v>
      </c>
      <c r="C39" s="190"/>
      <c r="D39" s="191"/>
      <c r="E39" s="191"/>
    </row>
    <row r="40" spans="1:5" ht="16.5">
      <c r="A40" s="190">
        <v>2372205209</v>
      </c>
      <c r="B40" s="190" t="s">
        <v>460</v>
      </c>
      <c r="C40" s="190"/>
      <c r="D40" s="191"/>
      <c r="E40" s="191"/>
    </row>
    <row r="41" spans="1:5" ht="16.5">
      <c r="A41" s="190">
        <v>2372200846</v>
      </c>
      <c r="B41" s="190" t="s">
        <v>52</v>
      </c>
      <c r="C41" s="190"/>
      <c r="D41" s="191"/>
      <c r="E41" s="191"/>
    </row>
    <row r="42" spans="1:5" ht="16.5">
      <c r="A42" s="190">
        <v>2372200846</v>
      </c>
      <c r="B42" s="190" t="s">
        <v>52</v>
      </c>
      <c r="C42" s="190"/>
      <c r="D42" s="191"/>
      <c r="E42" s="191"/>
    </row>
    <row r="43" spans="1:5" ht="16.5">
      <c r="A43" s="190">
        <v>2372202966</v>
      </c>
      <c r="B43" s="190" t="s">
        <v>52</v>
      </c>
      <c r="C43" s="190"/>
      <c r="D43" s="191"/>
      <c r="E43" s="191"/>
    </row>
    <row r="44" spans="1:5" ht="16.5">
      <c r="A44" s="190">
        <v>2372204335</v>
      </c>
      <c r="B44" s="190" t="s">
        <v>93</v>
      </c>
      <c r="C44" s="190"/>
      <c r="D44" s="192"/>
      <c r="E44" s="191"/>
    </row>
    <row r="45" spans="1:5" ht="16.5">
      <c r="A45" s="190">
        <v>2372203014</v>
      </c>
      <c r="B45" s="190" t="s">
        <v>47</v>
      </c>
      <c r="C45" s="190"/>
      <c r="D45" s="191"/>
      <c r="E45" s="191"/>
    </row>
    <row r="46" spans="1:5" ht="16.5">
      <c r="A46" s="190">
        <v>2372205555</v>
      </c>
      <c r="B46" s="190" t="s">
        <v>491</v>
      </c>
      <c r="C46" s="190"/>
      <c r="D46" s="192"/>
      <c r="E46" s="191"/>
    </row>
    <row r="47" spans="1:5" ht="16.5">
      <c r="A47" s="190">
        <v>2372205597</v>
      </c>
      <c r="B47" s="190" t="s">
        <v>491</v>
      </c>
      <c r="C47" s="190"/>
      <c r="D47" s="191"/>
      <c r="E47" s="191"/>
    </row>
    <row r="48" spans="1:5" ht="16.5">
      <c r="A48" s="190">
        <v>2372206421</v>
      </c>
      <c r="B48" s="190" t="s">
        <v>515</v>
      </c>
      <c r="C48" s="190"/>
      <c r="D48" s="191"/>
      <c r="E48" s="191"/>
    </row>
    <row r="49" spans="1:5" ht="16.5">
      <c r="A49" s="190">
        <v>2372202974</v>
      </c>
      <c r="B49" s="190" t="s">
        <v>82</v>
      </c>
      <c r="C49" s="190"/>
      <c r="D49" s="191"/>
      <c r="E49" s="191"/>
    </row>
    <row r="50" spans="1:5" ht="16.5">
      <c r="A50" s="190">
        <v>2372201935</v>
      </c>
      <c r="B50" s="190" t="s">
        <v>55</v>
      </c>
      <c r="C50" s="190"/>
      <c r="D50" s="192"/>
      <c r="E50" s="192"/>
    </row>
    <row r="51" spans="1:5" ht="16.5">
      <c r="A51" s="190">
        <v>2372201950</v>
      </c>
      <c r="B51" s="190" t="s">
        <v>55</v>
      </c>
      <c r="C51" s="190"/>
      <c r="D51" s="191"/>
      <c r="E51" s="191"/>
    </row>
    <row r="52" spans="1:5" ht="16.5">
      <c r="A52" s="190">
        <v>2372203022</v>
      </c>
      <c r="B52" s="190" t="s">
        <v>55</v>
      </c>
      <c r="C52" s="190"/>
      <c r="D52" s="191"/>
      <c r="E52" s="191"/>
    </row>
    <row r="53" spans="1:5" ht="16.5">
      <c r="A53" s="190">
        <v>2372200663</v>
      </c>
      <c r="B53" s="190" t="s">
        <v>65</v>
      </c>
      <c r="C53" s="190"/>
      <c r="D53" s="191"/>
      <c r="E53" s="191"/>
    </row>
    <row r="54" spans="1:5" ht="16.5">
      <c r="A54" s="190">
        <v>2372201042</v>
      </c>
      <c r="B54" s="190" t="s">
        <v>65</v>
      </c>
      <c r="C54" s="190"/>
      <c r="D54" s="191"/>
      <c r="E54" s="191"/>
    </row>
    <row r="55" spans="1:5" ht="16.5">
      <c r="A55" s="190">
        <v>2372204111</v>
      </c>
      <c r="B55" s="190" t="s">
        <v>506</v>
      </c>
      <c r="C55" s="190"/>
      <c r="D55" s="191"/>
      <c r="E55" s="191"/>
    </row>
    <row r="56" spans="1:5" ht="16.5">
      <c r="A56" s="190">
        <v>2372203329</v>
      </c>
      <c r="B56" s="190" t="s">
        <v>505</v>
      </c>
      <c r="C56" s="190"/>
      <c r="D56" s="191"/>
      <c r="E56" s="191"/>
    </row>
    <row r="57" spans="1:5" ht="16.5">
      <c r="A57" s="190">
        <v>2362291029</v>
      </c>
      <c r="B57" s="190" t="s">
        <v>605</v>
      </c>
      <c r="C57" s="190"/>
      <c r="D57" s="192"/>
      <c r="E57" s="192"/>
    </row>
    <row r="58" spans="1:5" ht="16.5">
      <c r="A58" s="190">
        <v>2372206595</v>
      </c>
      <c r="B58" s="190" t="s">
        <v>605</v>
      </c>
      <c r="C58" s="190"/>
      <c r="D58" s="191"/>
      <c r="E58" s="191"/>
    </row>
    <row r="59" spans="1:5" ht="16.5">
      <c r="A59" s="190">
        <v>2372200424</v>
      </c>
      <c r="B59" s="190" t="s">
        <v>56</v>
      </c>
      <c r="C59" s="190"/>
      <c r="D59" s="191"/>
      <c r="E59" s="191"/>
    </row>
    <row r="60" spans="1:5" ht="16.5">
      <c r="A60" s="190">
        <v>2362291060</v>
      </c>
      <c r="B60" s="190" t="s">
        <v>612</v>
      </c>
      <c r="C60" s="190"/>
      <c r="D60" s="191"/>
      <c r="E60" s="191"/>
    </row>
    <row r="61" spans="1:5" ht="16.5">
      <c r="A61" s="190">
        <v>2362291094</v>
      </c>
      <c r="B61" s="190" t="s">
        <v>14</v>
      </c>
      <c r="C61" s="190"/>
      <c r="D61" s="191"/>
      <c r="E61" s="191"/>
    </row>
    <row r="62" spans="1:5" ht="16.5">
      <c r="A62" s="190">
        <v>2372206686</v>
      </c>
      <c r="B62" s="190" t="s">
        <v>14</v>
      </c>
      <c r="C62" s="190"/>
      <c r="D62" s="192"/>
      <c r="E62" s="192"/>
    </row>
    <row r="63" spans="1:5" ht="16.5">
      <c r="A63" s="190">
        <v>2372205662</v>
      </c>
      <c r="B63" s="190" t="s">
        <v>14</v>
      </c>
      <c r="C63" s="190"/>
      <c r="D63" s="191"/>
      <c r="E63" s="191"/>
    </row>
    <row r="64" spans="1:5" ht="16.5">
      <c r="A64" s="190">
        <v>2372203733</v>
      </c>
      <c r="B64" s="190" t="s">
        <v>86</v>
      </c>
      <c r="C64" s="190"/>
      <c r="D64" s="191"/>
      <c r="E64" s="191"/>
    </row>
    <row r="65" spans="1:5" ht="16.5">
      <c r="A65" s="190">
        <v>2372204681</v>
      </c>
      <c r="B65" s="190" t="s">
        <v>468</v>
      </c>
      <c r="C65" s="190"/>
      <c r="D65" s="191"/>
      <c r="E65" s="191"/>
    </row>
    <row r="66" spans="1:5" ht="16.5">
      <c r="A66" s="190">
        <v>2362290229</v>
      </c>
      <c r="B66" s="190" t="s">
        <v>25</v>
      </c>
      <c r="C66" s="190"/>
      <c r="D66" s="191"/>
      <c r="E66" s="191"/>
    </row>
    <row r="67" spans="1:5" ht="16.5">
      <c r="A67" s="190">
        <v>2372204103</v>
      </c>
      <c r="B67" s="190" t="s">
        <v>25</v>
      </c>
      <c r="C67" s="190"/>
      <c r="D67" s="191"/>
      <c r="E67" s="191"/>
    </row>
    <row r="68" spans="1:5" ht="16.5">
      <c r="A68" s="190">
        <v>2372204715</v>
      </c>
      <c r="B68" s="190" t="s">
        <v>507</v>
      </c>
      <c r="C68" s="190"/>
      <c r="D68" s="191"/>
      <c r="E68" s="191"/>
    </row>
    <row r="69" spans="1:5" ht="16.5">
      <c r="A69" s="190">
        <v>2362290468</v>
      </c>
      <c r="B69" s="190" t="s">
        <v>489</v>
      </c>
      <c r="C69" s="190"/>
      <c r="D69" s="191"/>
      <c r="E69" s="192"/>
    </row>
    <row r="70" spans="1:5" ht="16.5">
      <c r="A70" s="190">
        <v>2372205076</v>
      </c>
      <c r="B70" s="190" t="s">
        <v>489</v>
      </c>
      <c r="C70" s="190"/>
      <c r="D70" s="191"/>
      <c r="E70" s="192"/>
    </row>
    <row r="71" spans="1:5" ht="16.5">
      <c r="A71" s="190">
        <v>2372204988</v>
      </c>
      <c r="B71" s="190" t="s">
        <v>489</v>
      </c>
      <c r="C71" s="190"/>
      <c r="D71" s="191"/>
      <c r="E71" s="191"/>
    </row>
    <row r="72" spans="1:5" ht="16.5">
      <c r="A72" s="190">
        <v>2372204814</v>
      </c>
      <c r="B72" s="190" t="s">
        <v>53</v>
      </c>
      <c r="C72" s="190"/>
      <c r="D72" s="191"/>
      <c r="E72" s="191"/>
    </row>
    <row r="73" spans="1:5" ht="16.5">
      <c r="A73" s="190">
        <v>2372204624</v>
      </c>
      <c r="B73" s="190" t="s">
        <v>95</v>
      </c>
      <c r="C73" s="190"/>
      <c r="D73" s="191"/>
      <c r="E73" s="191"/>
    </row>
    <row r="74" spans="1:5" ht="16.5">
      <c r="A74" s="190">
        <v>2362290419</v>
      </c>
      <c r="B74" s="190" t="s">
        <v>485</v>
      </c>
      <c r="C74" s="190"/>
      <c r="D74" s="191"/>
      <c r="E74" s="191"/>
    </row>
    <row r="75" spans="1:5" ht="16.5">
      <c r="A75" s="190">
        <v>2372201885</v>
      </c>
      <c r="B75" s="190" t="s">
        <v>34</v>
      </c>
      <c r="C75" s="190"/>
      <c r="D75" s="191"/>
      <c r="E75" s="191"/>
    </row>
    <row r="76" spans="1:5" ht="16.5">
      <c r="A76" s="190">
        <v>2372201901</v>
      </c>
      <c r="B76" s="190" t="s">
        <v>34</v>
      </c>
      <c r="C76" s="190"/>
      <c r="D76" s="191"/>
      <c r="E76" s="191"/>
    </row>
    <row r="77" spans="1:5" ht="16.5">
      <c r="A77" s="190">
        <v>2372206298</v>
      </c>
      <c r="B77" s="190" t="s">
        <v>512</v>
      </c>
      <c r="C77" s="190"/>
      <c r="D77" s="191"/>
      <c r="E77" s="191"/>
    </row>
    <row r="78" spans="1:5" ht="16.5">
      <c r="A78" s="190">
        <v>2372205472</v>
      </c>
      <c r="B78" s="190" t="s">
        <v>104</v>
      </c>
      <c r="C78" s="190"/>
      <c r="D78" s="191"/>
      <c r="E78" s="191"/>
    </row>
    <row r="79" spans="1:5" ht="16.5">
      <c r="A79" s="190">
        <v>2372202602</v>
      </c>
      <c r="B79" s="190" t="s">
        <v>80</v>
      </c>
      <c r="C79" s="190"/>
      <c r="D79" s="191"/>
      <c r="E79" s="191"/>
    </row>
    <row r="80" spans="1:5" ht="16.5">
      <c r="A80" s="190">
        <v>2372206694</v>
      </c>
      <c r="B80" s="190" t="s">
        <v>651</v>
      </c>
      <c r="C80" s="190"/>
      <c r="D80" s="191"/>
      <c r="E80" s="191"/>
    </row>
    <row r="81" spans="1:5" ht="16.5">
      <c r="A81" s="190">
        <v>2372205258</v>
      </c>
      <c r="B81" s="190" t="s">
        <v>39</v>
      </c>
      <c r="C81" s="190"/>
      <c r="D81" s="191"/>
      <c r="E81" s="191"/>
    </row>
    <row r="82" spans="1:5" ht="16.5">
      <c r="A82" s="190">
        <v>2362290559</v>
      </c>
      <c r="B82" s="190" t="s">
        <v>39</v>
      </c>
      <c r="C82" s="190"/>
      <c r="D82" s="191"/>
      <c r="E82" s="191"/>
    </row>
    <row r="83" spans="1:5" ht="16.5">
      <c r="A83" s="190">
        <v>2372203857</v>
      </c>
      <c r="B83" s="190" t="s">
        <v>87</v>
      </c>
      <c r="C83" s="190"/>
      <c r="D83" s="191"/>
      <c r="E83" s="191"/>
    </row>
    <row r="84" spans="1:5" ht="16.5">
      <c r="A84" s="190">
        <v>2372203915</v>
      </c>
      <c r="B84" s="190" t="s">
        <v>87</v>
      </c>
      <c r="C84" s="190"/>
      <c r="D84" s="191"/>
      <c r="E84" s="191"/>
    </row>
    <row r="85" spans="1:5" ht="16.5">
      <c r="A85" s="190">
        <v>2372203808</v>
      </c>
      <c r="B85" s="190" t="s">
        <v>87</v>
      </c>
      <c r="C85" s="190"/>
      <c r="D85" s="191"/>
      <c r="E85" s="191"/>
    </row>
    <row r="86" spans="1:5" ht="16.5">
      <c r="A86" s="190">
        <v>2372206009</v>
      </c>
      <c r="B86" s="190" t="s">
        <v>110</v>
      </c>
      <c r="C86" s="190"/>
      <c r="D86" s="191"/>
      <c r="E86" s="191"/>
    </row>
    <row r="87" spans="1:5" ht="16.5">
      <c r="A87" s="190">
        <v>2362290740</v>
      </c>
      <c r="B87" s="190" t="s">
        <v>110</v>
      </c>
      <c r="C87" s="190"/>
      <c r="D87" s="191"/>
      <c r="E87" s="191"/>
    </row>
    <row r="88" spans="1:5" ht="16.5">
      <c r="A88" s="190">
        <v>2372206314</v>
      </c>
      <c r="B88" s="190" t="s">
        <v>110</v>
      </c>
      <c r="C88" s="190"/>
      <c r="D88" s="191"/>
      <c r="E88" s="191"/>
    </row>
    <row r="89" spans="1:5" ht="16.5">
      <c r="A89" s="190">
        <v>2372206439</v>
      </c>
      <c r="B89" s="190" t="s">
        <v>110</v>
      </c>
      <c r="C89" s="190"/>
      <c r="D89" s="191"/>
      <c r="E89" s="191"/>
    </row>
    <row r="90" spans="1:5" ht="16.5">
      <c r="A90" s="190">
        <v>2372203436</v>
      </c>
      <c r="B90" s="190" t="s">
        <v>84</v>
      </c>
      <c r="C90" s="190"/>
      <c r="D90" s="191"/>
      <c r="E90" s="191"/>
    </row>
    <row r="91" spans="1:5" ht="16.5">
      <c r="A91" s="190">
        <v>2372204236</v>
      </c>
      <c r="B91" s="190" t="s">
        <v>92</v>
      </c>
      <c r="C91" s="190"/>
      <c r="D91" s="191"/>
      <c r="E91" s="191"/>
    </row>
    <row r="92" spans="1:5" ht="16.5">
      <c r="A92" s="190">
        <v>2372205779</v>
      </c>
      <c r="B92" s="190" t="s">
        <v>41</v>
      </c>
      <c r="C92" s="190"/>
      <c r="D92" s="191"/>
      <c r="E92" s="191"/>
    </row>
    <row r="93" spans="1:5" ht="16.5">
      <c r="A93" s="190">
        <v>2362290591</v>
      </c>
      <c r="B93" s="190" t="s">
        <v>41</v>
      </c>
      <c r="C93" s="190"/>
      <c r="D93" s="191"/>
      <c r="E93" s="191"/>
    </row>
    <row r="94" spans="1:5" ht="16.5">
      <c r="A94" s="190">
        <v>2372205670</v>
      </c>
      <c r="B94" s="190" t="s">
        <v>510</v>
      </c>
      <c r="C94" s="190"/>
      <c r="D94" s="191"/>
      <c r="E94" s="191"/>
    </row>
    <row r="95" spans="1:5" ht="16.5">
      <c r="A95" s="190">
        <v>2362290336</v>
      </c>
      <c r="B95" s="190" t="s">
        <v>497</v>
      </c>
      <c r="C95" s="190"/>
      <c r="D95" s="191"/>
      <c r="E95" s="191"/>
    </row>
    <row r="96" spans="1:5" ht="16.5">
      <c r="A96" s="190">
        <v>2372206413</v>
      </c>
      <c r="B96" s="190" t="s">
        <v>497</v>
      </c>
      <c r="C96" s="190"/>
      <c r="D96" s="191"/>
      <c r="E96" s="191"/>
    </row>
    <row r="97" spans="1:5" ht="16.5">
      <c r="A97" s="190">
        <v>2362290641</v>
      </c>
      <c r="B97" s="190" t="s">
        <v>499</v>
      </c>
      <c r="C97" s="190"/>
      <c r="D97" s="191"/>
      <c r="E97" s="191"/>
    </row>
    <row r="98" spans="1:5" ht="16.5">
      <c r="A98" s="190">
        <v>2362291086</v>
      </c>
      <c r="B98" s="190" t="s">
        <v>678</v>
      </c>
      <c r="C98" s="190"/>
      <c r="D98" s="191"/>
      <c r="E98" s="191"/>
    </row>
    <row r="99" spans="1:5" ht="16.5">
      <c r="A99" s="190">
        <v>2362290989</v>
      </c>
      <c r="B99" s="190" t="s">
        <v>682</v>
      </c>
      <c r="C99" s="190"/>
      <c r="D99" s="191"/>
      <c r="E99" s="191"/>
    </row>
    <row r="100" spans="1:5" ht="16.5">
      <c r="A100" s="190">
        <v>2372206512</v>
      </c>
      <c r="B100" s="190" t="s">
        <v>682</v>
      </c>
      <c r="C100" s="190"/>
      <c r="D100" s="191"/>
      <c r="E100" s="191"/>
    </row>
    <row r="101" spans="1:5" ht="16.5">
      <c r="A101" s="190">
        <v>2362290146</v>
      </c>
      <c r="B101" s="190" t="s">
        <v>21</v>
      </c>
      <c r="C101" s="190"/>
      <c r="D101" s="191"/>
      <c r="E101" s="191"/>
    </row>
    <row r="102" spans="1:5" ht="16.5">
      <c r="A102" s="190">
        <v>2372205605</v>
      </c>
      <c r="B102" s="190" t="s">
        <v>483</v>
      </c>
      <c r="C102" s="190"/>
      <c r="D102" s="191"/>
      <c r="E102" s="191"/>
    </row>
    <row r="103" spans="1:5" ht="16.5">
      <c r="A103" s="190">
        <v>2372203642</v>
      </c>
      <c r="B103" s="190" t="s">
        <v>465</v>
      </c>
      <c r="C103" s="190"/>
      <c r="D103" s="191"/>
      <c r="E103" s="191"/>
    </row>
    <row r="104" spans="1:5" ht="16.5">
      <c r="A104" s="190">
        <v>2372205514</v>
      </c>
      <c r="B104" s="190" t="s">
        <v>509</v>
      </c>
      <c r="C104" s="190"/>
      <c r="D104" s="191"/>
      <c r="E104" s="191"/>
    </row>
    <row r="105" spans="1:5" ht="16.5">
      <c r="A105" s="190">
        <v>2362290955</v>
      </c>
      <c r="B105" s="190" t="s">
        <v>503</v>
      </c>
      <c r="C105" s="190"/>
      <c r="D105" s="191"/>
      <c r="E105" s="191"/>
    </row>
    <row r="106" spans="1:5" ht="16.5">
      <c r="A106" s="190">
        <v>2362290286</v>
      </c>
      <c r="B106" s="190" t="s">
        <v>28</v>
      </c>
      <c r="C106" s="190"/>
      <c r="D106" s="191"/>
      <c r="E106" s="191"/>
    </row>
    <row r="107" spans="1:5" ht="16.5">
      <c r="A107" s="190">
        <v>2362290799</v>
      </c>
      <c r="B107" s="190" t="s">
        <v>703</v>
      </c>
      <c r="C107" s="190"/>
      <c r="D107" s="191"/>
      <c r="E107" s="191"/>
    </row>
    <row r="108" spans="1:5" ht="16.5">
      <c r="A108" s="190">
        <v>2372203923</v>
      </c>
      <c r="B108" s="190" t="s">
        <v>17</v>
      </c>
      <c r="C108" s="190"/>
      <c r="D108" s="191"/>
      <c r="E108" s="191"/>
    </row>
    <row r="109" spans="1:5" ht="16.5">
      <c r="A109" s="190">
        <v>2372200291</v>
      </c>
      <c r="B109" s="190" t="s">
        <v>17</v>
      </c>
      <c r="C109" s="190"/>
      <c r="D109" s="191"/>
      <c r="E109" s="191"/>
    </row>
    <row r="110" spans="1:5" ht="16.5">
      <c r="A110" s="190">
        <v>2372200291</v>
      </c>
      <c r="B110" s="190" t="s">
        <v>17</v>
      </c>
      <c r="C110" s="190"/>
      <c r="D110" s="191"/>
      <c r="E110" s="191"/>
    </row>
    <row r="111" spans="1:5" ht="16.5">
      <c r="A111" s="190">
        <v>2372200671</v>
      </c>
      <c r="B111" s="190" t="s">
        <v>17</v>
      </c>
      <c r="C111" s="190"/>
      <c r="D111" s="191"/>
      <c r="E111" s="191"/>
    </row>
    <row r="112" spans="1:5" ht="16.5">
      <c r="A112" s="190">
        <v>2372202644</v>
      </c>
      <c r="B112" s="190" t="s">
        <v>17</v>
      </c>
      <c r="C112" s="190"/>
      <c r="D112" s="191"/>
      <c r="E112" s="191"/>
    </row>
    <row r="113" spans="1:5" ht="16.5">
      <c r="A113" s="190">
        <v>2372205449</v>
      </c>
      <c r="B113" s="190" t="s">
        <v>17</v>
      </c>
      <c r="C113" s="190"/>
      <c r="D113" s="191"/>
      <c r="E113" s="191"/>
    </row>
    <row r="114" spans="1:5" ht="16.5">
      <c r="A114" s="190">
        <v>2372205431</v>
      </c>
      <c r="B114" s="190" t="s">
        <v>17</v>
      </c>
      <c r="C114" s="190"/>
      <c r="D114" s="191"/>
      <c r="E114" s="191"/>
    </row>
    <row r="115" spans="1:5" ht="16.5">
      <c r="A115" s="190">
        <v>2372201430</v>
      </c>
      <c r="B115" s="190" t="s">
        <v>70</v>
      </c>
      <c r="C115" s="190"/>
      <c r="D115" s="191"/>
      <c r="E115" s="191"/>
    </row>
    <row r="116" spans="1:5" ht="16.5">
      <c r="A116" s="190">
        <v>2372205340</v>
      </c>
      <c r="B116" s="190" t="s">
        <v>51</v>
      </c>
      <c r="C116" s="190"/>
      <c r="D116" s="191"/>
      <c r="E116" s="191"/>
    </row>
    <row r="117" spans="1:5" ht="16.5">
      <c r="A117" s="190">
        <v>2372205761</v>
      </c>
      <c r="B117" s="190" t="s">
        <v>44</v>
      </c>
      <c r="C117" s="190"/>
      <c r="D117" s="191"/>
      <c r="E117" s="191"/>
    </row>
    <row r="118" spans="1:5" ht="16.5">
      <c r="A118" s="190">
        <v>2362290534</v>
      </c>
      <c r="B118" s="190" t="s">
        <v>37</v>
      </c>
      <c r="C118" s="190"/>
      <c r="D118" s="191"/>
      <c r="E118" s="191"/>
    </row>
    <row r="119" spans="1:5" ht="16.5">
      <c r="A119" s="190">
        <v>2372206603</v>
      </c>
      <c r="B119" s="190" t="s">
        <v>722</v>
      </c>
      <c r="C119" s="190"/>
      <c r="D119" s="191"/>
      <c r="E119" s="191"/>
    </row>
    <row r="120" spans="1:5" ht="16.5">
      <c r="A120" s="190">
        <v>2362290062</v>
      </c>
      <c r="B120" s="190" t="s">
        <v>19</v>
      </c>
      <c r="C120" s="190"/>
      <c r="D120" s="191"/>
      <c r="E120" s="191"/>
    </row>
    <row r="121" spans="1:5" ht="16.5">
      <c r="A121" s="190">
        <v>2372200697</v>
      </c>
      <c r="B121" s="190" t="s">
        <v>19</v>
      </c>
      <c r="C121" s="190"/>
      <c r="D121" s="191"/>
      <c r="E121" s="191"/>
    </row>
    <row r="122" spans="1:5" ht="16.5">
      <c r="A122" s="190">
        <v>2372202404</v>
      </c>
      <c r="B122" s="190" t="s">
        <v>19</v>
      </c>
      <c r="C122" s="190"/>
      <c r="D122" s="191"/>
      <c r="E122" s="191"/>
    </row>
    <row r="123" spans="1:5" ht="16.5">
      <c r="A123" s="190">
        <v>2362290567</v>
      </c>
      <c r="B123" s="190" t="s">
        <v>40</v>
      </c>
      <c r="C123" s="190"/>
      <c r="D123" s="191"/>
      <c r="E123" s="191"/>
    </row>
    <row r="124" spans="1:5" ht="16.5">
      <c r="A124" s="190">
        <v>2372202800</v>
      </c>
      <c r="B124" s="190" t="s">
        <v>40</v>
      </c>
      <c r="C124" s="190"/>
      <c r="D124" s="191"/>
      <c r="E124" s="191"/>
    </row>
    <row r="125" spans="1:5" ht="16.5">
      <c r="A125" s="190">
        <v>2362291045</v>
      </c>
      <c r="B125" s="190" t="s">
        <v>730</v>
      </c>
      <c r="C125" s="190"/>
      <c r="D125" s="191"/>
      <c r="E125" s="191"/>
    </row>
    <row r="126" spans="1:5" ht="16.5">
      <c r="A126" s="190">
        <v>2372204566</v>
      </c>
      <c r="B126" s="190" t="s">
        <v>94</v>
      </c>
      <c r="C126" s="190"/>
      <c r="D126" s="191"/>
      <c r="E126" s="191"/>
    </row>
    <row r="127" spans="1:5" ht="16.5">
      <c r="A127" s="190">
        <v>2372204590</v>
      </c>
      <c r="B127" s="190" t="s">
        <v>94</v>
      </c>
      <c r="C127" s="190"/>
      <c r="D127" s="191"/>
      <c r="E127" s="191"/>
    </row>
    <row r="128" spans="1:5" ht="16.5">
      <c r="A128" s="190">
        <v>2372205043</v>
      </c>
      <c r="B128" s="190" t="s">
        <v>98</v>
      </c>
      <c r="C128" s="190"/>
      <c r="D128" s="191"/>
      <c r="E128" s="191"/>
    </row>
    <row r="129" spans="1:5" ht="16.5">
      <c r="A129" s="190">
        <v>2362290666</v>
      </c>
      <c r="B129" s="190" t="s">
        <v>15</v>
      </c>
      <c r="C129" s="190"/>
      <c r="D129" s="191"/>
      <c r="E129" s="191"/>
    </row>
    <row r="130" spans="1:5" ht="16.5">
      <c r="A130" s="190">
        <v>2362291078</v>
      </c>
      <c r="B130" s="190" t="s">
        <v>741</v>
      </c>
      <c r="C130" s="190"/>
      <c r="D130" s="191"/>
      <c r="E130" s="191"/>
    </row>
    <row r="131" spans="1:5" ht="16.5">
      <c r="A131" s="190">
        <v>2372206348</v>
      </c>
      <c r="B131" s="190" t="s">
        <v>513</v>
      </c>
      <c r="C131" s="190"/>
      <c r="D131" s="191"/>
      <c r="E131" s="191"/>
    </row>
    <row r="132" spans="1:5" ht="16.5">
      <c r="A132" s="190">
        <v>2372205563</v>
      </c>
      <c r="B132" s="190" t="s">
        <v>46</v>
      </c>
      <c r="C132" s="190"/>
      <c r="D132" s="191"/>
      <c r="E132" s="191"/>
    </row>
    <row r="133" spans="1:5" ht="16.5">
      <c r="A133" s="190">
        <v>2362290526</v>
      </c>
      <c r="B133" s="190" t="s">
        <v>36</v>
      </c>
      <c r="C133" s="190"/>
      <c r="D133" s="191"/>
      <c r="E133" s="191"/>
    </row>
    <row r="134" spans="1:5" ht="16.5">
      <c r="A134" s="190">
        <v>2372205225</v>
      </c>
      <c r="B134" s="190" t="s">
        <v>36</v>
      </c>
      <c r="C134" s="190"/>
      <c r="D134" s="191"/>
      <c r="E134" s="191"/>
    </row>
    <row r="135" spans="1:5" ht="16.5">
      <c r="A135" s="190">
        <v>2372205167</v>
      </c>
      <c r="B135" s="190" t="s">
        <v>99</v>
      </c>
      <c r="C135" s="190"/>
      <c r="D135" s="191"/>
      <c r="E135" s="191"/>
    </row>
    <row r="136" spans="1:5" ht="16.5">
      <c r="A136" s="190">
        <v>2372206017</v>
      </c>
      <c r="B136" s="190" t="s">
        <v>50</v>
      </c>
      <c r="C136" s="190"/>
      <c r="D136" s="191"/>
      <c r="E136" s="191"/>
    </row>
    <row r="137" spans="1:5" ht="16.5">
      <c r="A137" s="190">
        <v>2362291052</v>
      </c>
      <c r="B137" s="190" t="s">
        <v>759</v>
      </c>
      <c r="C137" s="190"/>
      <c r="D137" s="191"/>
      <c r="E137" s="191"/>
    </row>
    <row r="138" spans="1:5" ht="16.5">
      <c r="A138" s="190">
        <v>2362290369</v>
      </c>
      <c r="B138" s="190" t="s">
        <v>30</v>
      </c>
      <c r="C138" s="190"/>
      <c r="D138" s="191"/>
      <c r="E138" s="191"/>
    </row>
    <row r="139" spans="1:5" ht="16.5">
      <c r="A139" s="190">
        <v>2362290450</v>
      </c>
      <c r="B139" s="190" t="s">
        <v>33</v>
      </c>
      <c r="C139" s="190"/>
      <c r="D139" s="191"/>
      <c r="E139" s="191"/>
    </row>
    <row r="140" spans="1:5" ht="16.5">
      <c r="A140" s="190">
        <v>2372204749</v>
      </c>
      <c r="B140" s="190" t="s">
        <v>33</v>
      </c>
      <c r="C140" s="190"/>
      <c r="D140" s="191"/>
      <c r="E140" s="191"/>
    </row>
    <row r="141" spans="1:5" ht="16.5">
      <c r="A141" s="190">
        <v>2372204905</v>
      </c>
      <c r="B141" s="190" t="s">
        <v>33</v>
      </c>
      <c r="C141" s="190"/>
      <c r="D141" s="191"/>
      <c r="E141" s="191"/>
    </row>
    <row r="142" spans="1:5" ht="16.5">
      <c r="A142" s="190">
        <v>2362290922</v>
      </c>
      <c r="B142" s="190" t="s">
        <v>502</v>
      </c>
      <c r="C142" s="190"/>
      <c r="D142" s="191"/>
      <c r="E142" s="191"/>
    </row>
    <row r="143" spans="1:5" ht="16.5">
      <c r="A143" s="190">
        <v>2372203709</v>
      </c>
      <c r="B143" s="190" t="s">
        <v>45</v>
      </c>
      <c r="C143" s="190"/>
      <c r="D143" s="191"/>
      <c r="E143" s="191"/>
    </row>
    <row r="144" spans="1:5" ht="16.5">
      <c r="A144" s="190">
        <v>2372205365</v>
      </c>
      <c r="B144" s="190" t="s">
        <v>45</v>
      </c>
      <c r="C144" s="190"/>
      <c r="D144" s="191"/>
      <c r="E144" s="191"/>
    </row>
    <row r="145" spans="1:5" ht="16.5">
      <c r="A145" s="190">
        <v>2372205944</v>
      </c>
      <c r="B145" s="190" t="s">
        <v>109</v>
      </c>
      <c r="C145" s="190"/>
      <c r="D145" s="191"/>
      <c r="E145" s="191"/>
    </row>
    <row r="146" spans="1:5" ht="16.5">
      <c r="A146" s="190">
        <v>2362290518</v>
      </c>
      <c r="B146" s="190" t="s">
        <v>35</v>
      </c>
      <c r="C146" s="190"/>
      <c r="D146" s="191"/>
      <c r="E146" s="191"/>
    </row>
    <row r="147" spans="1:5" ht="16.5">
      <c r="A147" s="190">
        <v>2372204293</v>
      </c>
      <c r="B147" s="190" t="s">
        <v>35</v>
      </c>
      <c r="C147" s="190"/>
      <c r="D147" s="191"/>
      <c r="E147" s="191"/>
    </row>
    <row r="148" spans="1:5" ht="16.5">
      <c r="A148" s="190">
        <v>2372204301</v>
      </c>
      <c r="B148" s="190" t="s">
        <v>35</v>
      </c>
      <c r="C148" s="190"/>
      <c r="D148" s="191"/>
      <c r="E148" s="191"/>
    </row>
    <row r="149" spans="1:5" ht="16.5">
      <c r="A149" s="190">
        <v>2362290161</v>
      </c>
      <c r="B149" s="190" t="s">
        <v>22</v>
      </c>
      <c r="C149" s="190"/>
      <c r="D149" s="191"/>
      <c r="E149" s="191"/>
    </row>
    <row r="150" spans="1:5" ht="16.5">
      <c r="A150" s="190">
        <v>2362290872</v>
      </c>
      <c r="B150" s="190" t="s">
        <v>473</v>
      </c>
      <c r="C150" s="190"/>
      <c r="D150" s="191"/>
      <c r="E150" s="191"/>
    </row>
    <row r="151" spans="1:5" ht="16.5">
      <c r="A151" s="190">
        <v>2372206249</v>
      </c>
      <c r="B151" s="190" t="s">
        <v>473</v>
      </c>
      <c r="C151" s="190"/>
      <c r="D151" s="191"/>
      <c r="E151" s="191"/>
    </row>
    <row r="152" spans="1:5" ht="16.5">
      <c r="A152" s="190">
        <v>2362290732</v>
      </c>
      <c r="B152" s="190" t="s">
        <v>473</v>
      </c>
      <c r="C152" s="190"/>
      <c r="D152" s="191"/>
      <c r="E152" s="191"/>
    </row>
    <row r="153" spans="1:5" ht="16.5">
      <c r="A153" s="190">
        <v>2372205936</v>
      </c>
      <c r="B153" s="190" t="s">
        <v>473</v>
      </c>
      <c r="C153" s="190"/>
      <c r="D153" s="191"/>
      <c r="E153" s="191"/>
    </row>
    <row r="154" spans="1:5" ht="16.5">
      <c r="A154" s="190">
        <v>2362290765</v>
      </c>
      <c r="B154" s="190" t="s">
        <v>114</v>
      </c>
      <c r="C154" s="190"/>
      <c r="D154" s="191"/>
      <c r="E154" s="191"/>
    </row>
    <row r="155" spans="1:5" ht="16.5">
      <c r="A155" s="190">
        <v>2372200556</v>
      </c>
      <c r="B155" s="190" t="s">
        <v>64</v>
      </c>
      <c r="C155" s="190"/>
      <c r="D155" s="191"/>
      <c r="E155" s="191"/>
    </row>
    <row r="156" spans="1:5" ht="16.5">
      <c r="A156" s="190">
        <v>2372203378</v>
      </c>
      <c r="B156" s="190" t="s">
        <v>85</v>
      </c>
      <c r="C156" s="190"/>
      <c r="D156" s="191"/>
      <c r="E156" s="191"/>
    </row>
    <row r="157" spans="1:5" ht="16.5">
      <c r="A157" s="190">
        <v>2362290252</v>
      </c>
      <c r="B157" s="190" t="s">
        <v>496</v>
      </c>
      <c r="C157" s="190"/>
      <c r="D157" s="191"/>
      <c r="E157" s="191"/>
    </row>
    <row r="158" spans="1:5" ht="16.5">
      <c r="A158" s="190">
        <v>2372204152</v>
      </c>
      <c r="B158" s="190" t="s">
        <v>91</v>
      </c>
      <c r="C158" s="190"/>
      <c r="D158" s="191"/>
      <c r="E158" s="191"/>
    </row>
    <row r="159" spans="1:5" ht="16.5">
      <c r="A159" s="190">
        <v>2372206140</v>
      </c>
      <c r="B159" s="190" t="s">
        <v>116</v>
      </c>
      <c r="C159" s="190"/>
      <c r="D159" s="191"/>
      <c r="E159" s="191"/>
    </row>
    <row r="160" spans="1:5" ht="16.5">
      <c r="A160" s="190">
        <v>2372205191</v>
      </c>
      <c r="B160" s="190" t="s">
        <v>101</v>
      </c>
      <c r="C160" s="190"/>
      <c r="D160" s="191"/>
      <c r="E160" s="191"/>
    </row>
    <row r="161" spans="1:5" ht="16.5">
      <c r="A161" s="190">
        <v>2372202818</v>
      </c>
      <c r="B161" s="190" t="s">
        <v>26</v>
      </c>
      <c r="C161" s="190"/>
      <c r="D161" s="191"/>
      <c r="E161" s="191"/>
    </row>
    <row r="162" spans="1:5" ht="16.5">
      <c r="A162" s="190">
        <v>2372201968</v>
      </c>
      <c r="B162" s="190" t="s">
        <v>26</v>
      </c>
      <c r="C162" s="190"/>
      <c r="D162" s="191"/>
      <c r="E162" s="191"/>
    </row>
    <row r="163" spans="1:5" ht="16.5">
      <c r="A163" s="190">
        <v>2372201976</v>
      </c>
      <c r="B163" s="190" t="s">
        <v>26</v>
      </c>
      <c r="C163" s="190"/>
      <c r="D163" s="191"/>
      <c r="E163" s="191"/>
    </row>
    <row r="164" spans="1:5" ht="16.5">
      <c r="A164" s="190">
        <v>2362290237</v>
      </c>
      <c r="B164" s="190" t="s">
        <v>26</v>
      </c>
      <c r="C164" s="190"/>
      <c r="D164" s="191"/>
      <c r="E164" s="191"/>
    </row>
    <row r="165" spans="1:5" ht="16.5">
      <c r="A165" s="190">
        <v>2372206660</v>
      </c>
      <c r="B165" s="190" t="s">
        <v>806</v>
      </c>
      <c r="C165" s="190"/>
      <c r="D165" s="191"/>
      <c r="E165" s="191"/>
    </row>
    <row r="166" spans="1:5" ht="16.5">
      <c r="A166" s="190">
        <v>2372204822</v>
      </c>
      <c r="B166" s="190" t="s">
        <v>498</v>
      </c>
      <c r="C166" s="190"/>
      <c r="D166" s="191"/>
      <c r="E166" s="191"/>
    </row>
    <row r="167" spans="1:5" ht="16.5">
      <c r="A167" s="190">
        <v>2362290484</v>
      </c>
      <c r="B167" s="190" t="s">
        <v>498</v>
      </c>
      <c r="C167" s="190"/>
      <c r="D167" s="191"/>
      <c r="E167" s="191"/>
    </row>
    <row r="168" spans="1:5" ht="16.5">
      <c r="A168" s="190">
        <v>2362290781</v>
      </c>
      <c r="B168" s="190" t="s">
        <v>495</v>
      </c>
      <c r="C168" s="190"/>
      <c r="D168" s="191"/>
      <c r="E168" s="191"/>
    </row>
    <row r="169" spans="1:5" ht="16.5">
      <c r="A169" s="190">
        <v>2372205316</v>
      </c>
      <c r="B169" s="190" t="s">
        <v>495</v>
      </c>
      <c r="C169" s="190"/>
      <c r="D169" s="191"/>
      <c r="E169" s="191"/>
    </row>
    <row r="170" spans="1:5" ht="16.5">
      <c r="A170" s="190">
        <v>2372205357</v>
      </c>
      <c r="B170" s="190" t="s">
        <v>83</v>
      </c>
      <c r="C170" s="190"/>
      <c r="D170" s="191"/>
      <c r="E170" s="191"/>
    </row>
    <row r="171" spans="1:5" ht="16.5">
      <c r="A171" s="190">
        <v>2372205746</v>
      </c>
      <c r="B171" s="190" t="s">
        <v>107</v>
      </c>
      <c r="C171" s="190"/>
      <c r="D171" s="191"/>
      <c r="E171" s="191"/>
    </row>
    <row r="172" spans="1:5" ht="16.5">
      <c r="A172" s="190">
        <v>2372204046</v>
      </c>
      <c r="B172" s="190" t="s">
        <v>89</v>
      </c>
      <c r="C172" s="190"/>
      <c r="D172" s="191"/>
      <c r="E172" s="191"/>
    </row>
    <row r="173" spans="1:5" ht="16.5">
      <c r="A173" s="190">
        <v>2372203006</v>
      </c>
      <c r="B173" s="190" t="s">
        <v>20</v>
      </c>
      <c r="C173" s="190"/>
      <c r="D173" s="191"/>
      <c r="E173" s="191"/>
    </row>
    <row r="174" spans="1:5" ht="16.5">
      <c r="A174" s="190">
        <v>2362290120</v>
      </c>
      <c r="B174" s="190" t="s">
        <v>20</v>
      </c>
      <c r="C174" s="190"/>
      <c r="D174" s="191"/>
      <c r="E174" s="191"/>
    </row>
    <row r="175" spans="1:5" ht="16.5">
      <c r="A175" s="190">
        <v>2372202990</v>
      </c>
      <c r="B175" s="190" t="s">
        <v>20</v>
      </c>
      <c r="C175" s="190"/>
      <c r="D175" s="191"/>
      <c r="E175" s="191"/>
    </row>
    <row r="176" spans="1:5" ht="16.5">
      <c r="A176" s="190">
        <v>2372204509</v>
      </c>
      <c r="B176" s="190" t="s">
        <v>501</v>
      </c>
      <c r="C176" s="190"/>
      <c r="D176" s="191"/>
      <c r="E176" s="191"/>
    </row>
    <row r="177" spans="1:5" ht="16.5">
      <c r="A177" s="190">
        <v>2372202594</v>
      </c>
      <c r="B177" s="190" t="s">
        <v>48</v>
      </c>
      <c r="C177" s="190"/>
      <c r="D177" s="191"/>
      <c r="E177" s="191"/>
    </row>
    <row r="178" spans="1:5" ht="16.5">
      <c r="A178" s="190">
        <v>2362290674</v>
      </c>
      <c r="B178" s="190" t="s">
        <v>500</v>
      </c>
      <c r="C178" s="190"/>
      <c r="D178" s="191"/>
      <c r="E178" s="191"/>
    </row>
    <row r="179" spans="1:5" ht="16.5">
      <c r="A179" s="190">
        <v>2372202370</v>
      </c>
      <c r="B179" s="190" t="s">
        <v>18</v>
      </c>
      <c r="C179" s="190"/>
      <c r="D179" s="191"/>
      <c r="E179" s="191"/>
    </row>
    <row r="180" spans="1:5" ht="16.5">
      <c r="A180" s="190">
        <v>2362290658</v>
      </c>
      <c r="B180" s="190" t="s">
        <v>481</v>
      </c>
      <c r="C180" s="190"/>
      <c r="D180" s="191"/>
      <c r="E180" s="191"/>
    </row>
    <row r="181" spans="1:5" ht="16.5">
      <c r="A181" s="190">
        <v>2372205548</v>
      </c>
      <c r="B181" s="190" t="s">
        <v>481</v>
      </c>
      <c r="C181" s="190"/>
      <c r="D181" s="191"/>
      <c r="E181" s="191"/>
    </row>
    <row r="182" spans="1:5" ht="16.5">
      <c r="A182" s="190">
        <v>2392200644</v>
      </c>
      <c r="B182" s="190" t="s">
        <v>481</v>
      </c>
      <c r="C182" s="190"/>
      <c r="D182" s="191"/>
      <c r="E182" s="191"/>
    </row>
    <row r="183" spans="1:5" ht="16.5">
      <c r="A183" s="190">
        <v>2372205126</v>
      </c>
      <c r="B183" s="190" t="s">
        <v>54</v>
      </c>
      <c r="C183" s="190"/>
      <c r="D183" s="191"/>
      <c r="E183" s="191"/>
    </row>
    <row r="184" spans="1:5" ht="16.5">
      <c r="A184" s="190">
        <v>2372205423</v>
      </c>
      <c r="B184" s="190" t="s">
        <v>103</v>
      </c>
      <c r="C184" s="190"/>
      <c r="D184" s="191"/>
      <c r="E184" s="191"/>
    </row>
    <row r="185" spans="1:5" ht="16.5">
      <c r="A185" s="190">
        <v>2372206538</v>
      </c>
      <c r="B185" s="190" t="s">
        <v>846</v>
      </c>
      <c r="C185" s="190"/>
      <c r="D185" s="191"/>
      <c r="E185" s="191"/>
    </row>
    <row r="186" spans="1:5" ht="16.5">
      <c r="A186" s="190">
        <v>2372206546</v>
      </c>
      <c r="B186" s="190" t="s">
        <v>846</v>
      </c>
      <c r="C186" s="190"/>
      <c r="D186" s="191"/>
      <c r="E186" s="191"/>
    </row>
    <row r="187" spans="1:5" ht="16.5">
      <c r="A187" s="190">
        <v>2372200317</v>
      </c>
      <c r="B187" s="190" t="s">
        <v>31</v>
      </c>
      <c r="C187" s="190"/>
      <c r="D187" s="191"/>
      <c r="E187" s="191"/>
    </row>
    <row r="188" spans="1:5" ht="16.5">
      <c r="A188" s="190">
        <v>2372200440</v>
      </c>
      <c r="B188" s="190" t="s">
        <v>31</v>
      </c>
      <c r="C188" s="190"/>
      <c r="D188" s="191"/>
      <c r="E188" s="191"/>
    </row>
    <row r="189" spans="1:5" ht="16.5">
      <c r="A189" s="190">
        <v>2372206652</v>
      </c>
      <c r="B189" s="190" t="s">
        <v>853</v>
      </c>
      <c r="C189" s="190"/>
      <c r="D189" s="191"/>
      <c r="E189" s="191"/>
    </row>
    <row r="190" spans="1:5" ht="16.5">
      <c r="A190" s="190">
        <v>2372206645</v>
      </c>
      <c r="B190" s="190" t="s">
        <v>857</v>
      </c>
      <c r="C190" s="190"/>
      <c r="D190" s="191"/>
      <c r="E190" s="191"/>
    </row>
    <row r="191" spans="1:5" ht="16.5">
      <c r="A191" s="190">
        <v>2372206678</v>
      </c>
      <c r="B191" s="190" t="s">
        <v>38</v>
      </c>
      <c r="C191" s="190"/>
      <c r="D191" s="191"/>
      <c r="E191" s="191"/>
    </row>
    <row r="192" spans="1:5" ht="16.5">
      <c r="A192" s="190">
        <v>2372205704</v>
      </c>
      <c r="B192" s="190" t="s">
        <v>38</v>
      </c>
      <c r="C192" s="190"/>
      <c r="D192" s="191"/>
      <c r="E192" s="191"/>
    </row>
    <row r="193" spans="1:5" ht="16.5">
      <c r="A193" s="190">
        <v>2372205241</v>
      </c>
      <c r="B193" s="190" t="s">
        <v>38</v>
      </c>
      <c r="C193" s="190"/>
      <c r="D193" s="191"/>
      <c r="E193" s="191"/>
    </row>
    <row r="194" spans="1:5" ht="16.5">
      <c r="A194" s="190">
        <v>2372205498</v>
      </c>
      <c r="B194" s="190" t="s">
        <v>38</v>
      </c>
      <c r="C194" s="190"/>
      <c r="D194" s="191"/>
      <c r="E194" s="191"/>
    </row>
    <row r="195" spans="1:5" ht="16.5">
      <c r="A195" s="190">
        <v>2372206033</v>
      </c>
      <c r="B195" s="190" t="s">
        <v>49</v>
      </c>
      <c r="C195" s="190"/>
      <c r="D195" s="191"/>
      <c r="E195" s="191"/>
    </row>
    <row r="196" spans="1:5" ht="16.5">
      <c r="A196" s="190">
        <v>2372200119</v>
      </c>
      <c r="B196" s="190" t="s">
        <v>49</v>
      </c>
      <c r="C196" s="190"/>
      <c r="D196" s="191"/>
      <c r="E196" s="191"/>
    </row>
    <row r="197" spans="1:5" ht="16.5">
      <c r="A197" s="190">
        <v>2372200465</v>
      </c>
      <c r="B197" s="190" t="s">
        <v>49</v>
      </c>
      <c r="C197" s="190"/>
      <c r="D197" s="191"/>
      <c r="E197" s="191"/>
    </row>
    <row r="198" spans="1:5" ht="16.5">
      <c r="A198" s="190">
        <v>2362291011</v>
      </c>
      <c r="B198" s="190" t="s">
        <v>462</v>
      </c>
      <c r="C198" s="190"/>
      <c r="D198" s="191"/>
      <c r="E198" s="191"/>
    </row>
    <row r="199" spans="1:5" ht="16.5">
      <c r="A199" s="190">
        <v>2372202214</v>
      </c>
      <c r="B199" s="190" t="s">
        <v>462</v>
      </c>
      <c r="C199" s="190"/>
      <c r="D199" s="191"/>
      <c r="E199" s="191"/>
    </row>
    <row r="200" spans="1:5" ht="16.5">
      <c r="A200" s="190">
        <v>2362290963</v>
      </c>
      <c r="B200" s="190" t="s">
        <v>90</v>
      </c>
      <c r="C200" s="190"/>
      <c r="D200" s="191"/>
      <c r="E200" s="191"/>
    </row>
    <row r="201" spans="1:5" ht="16.5">
      <c r="A201" s="190">
        <v>2372206561</v>
      </c>
      <c r="B201" s="190" t="s">
        <v>90</v>
      </c>
      <c r="C201" s="190"/>
      <c r="D201" s="191"/>
      <c r="E201" s="191"/>
    </row>
    <row r="202" spans="1:5" ht="16.5">
      <c r="A202" s="190">
        <v>2372206579</v>
      </c>
      <c r="B202" s="190" t="s">
        <v>873</v>
      </c>
      <c r="C202" s="190"/>
      <c r="D202" s="191"/>
      <c r="E202" s="191"/>
    </row>
    <row r="203" spans="1:5" ht="16.5">
      <c r="A203" s="190">
        <v>2372205993</v>
      </c>
      <c r="B203" s="190" t="s">
        <v>112</v>
      </c>
      <c r="C203" s="190"/>
      <c r="D203" s="191"/>
      <c r="E203" s="191"/>
    </row>
    <row r="204" spans="1:5" ht="16.5">
      <c r="A204" s="190">
        <v>2372205639</v>
      </c>
      <c r="B204" s="190" t="s">
        <v>105</v>
      </c>
      <c r="C204" s="190"/>
      <c r="D204" s="191"/>
      <c r="E204" s="191"/>
    </row>
    <row r="205" spans="1:5" ht="16.5">
      <c r="A205" s="190">
        <v>2372204806</v>
      </c>
      <c r="B205" s="190" t="s">
        <v>97</v>
      </c>
      <c r="C205" s="190"/>
      <c r="D205" s="191"/>
      <c r="E205" s="191"/>
    </row>
    <row r="206" spans="1:5" ht="16.5">
      <c r="A206" s="190">
        <v>2372206397</v>
      </c>
      <c r="B206" s="190" t="s">
        <v>493</v>
      </c>
      <c r="C206" s="190"/>
      <c r="D206" s="191"/>
      <c r="E206" s="191"/>
    </row>
    <row r="207" spans="1:5" ht="16.5">
      <c r="A207" s="190">
        <v>2362290930</v>
      </c>
      <c r="B207" s="190" t="s">
        <v>466</v>
      </c>
      <c r="C207" s="190"/>
      <c r="D207" s="191"/>
      <c r="E207" s="191"/>
    </row>
    <row r="208" spans="1:5" ht="16.5">
      <c r="A208" s="190">
        <v>2372205977</v>
      </c>
      <c r="B208" s="190" t="s">
        <v>492</v>
      </c>
      <c r="C208" s="190"/>
      <c r="D208" s="191"/>
      <c r="E208" s="191"/>
    </row>
    <row r="209" spans="1:5" ht="16.5">
      <c r="A209" s="190">
        <v>2372205985</v>
      </c>
      <c r="B209" s="190" t="s">
        <v>111</v>
      </c>
      <c r="C209" s="190"/>
      <c r="D209" s="191"/>
      <c r="E209" s="191"/>
    </row>
    <row r="210" spans="1:5" ht="16.5">
      <c r="A210" s="190">
        <v>2372206611</v>
      </c>
      <c r="B210" s="190" t="s">
        <v>897</v>
      </c>
      <c r="C210" s="190"/>
      <c r="D210" s="191"/>
      <c r="E210" s="191"/>
    </row>
    <row r="211" spans="1:5" ht="16.5">
      <c r="A211" s="190">
        <v>2362290997</v>
      </c>
      <c r="B211" s="190" t="s">
        <v>901</v>
      </c>
      <c r="C211" s="190"/>
      <c r="D211" s="191"/>
      <c r="E211" s="191"/>
    </row>
    <row r="212" spans="1:5" ht="16.5">
      <c r="A212" s="190">
        <v>2362290351</v>
      </c>
      <c r="B212" s="190" t="s">
        <v>467</v>
      </c>
      <c r="C212" s="190"/>
      <c r="D212" s="191"/>
      <c r="E212" s="191"/>
    </row>
    <row r="213" spans="1:5" ht="16.5">
      <c r="A213" s="190">
        <v>2372205753</v>
      </c>
      <c r="B213" s="190" t="s">
        <v>467</v>
      </c>
      <c r="C213" s="190"/>
      <c r="D213" s="191"/>
      <c r="E213" s="191"/>
    </row>
    <row r="214" spans="1:5" ht="16.5">
      <c r="A214" s="190">
        <v>2362290971</v>
      </c>
      <c r="B214" s="190" t="s">
        <v>907</v>
      </c>
      <c r="C214" s="190"/>
      <c r="D214" s="191"/>
      <c r="E214" s="191"/>
    </row>
    <row r="215" spans="1:5" ht="16.5">
      <c r="A215" s="190">
        <v>2372206504</v>
      </c>
      <c r="B215" s="190" t="s">
        <v>907</v>
      </c>
      <c r="C215" s="190"/>
      <c r="D215" s="191"/>
      <c r="E215" s="191"/>
    </row>
    <row r="216" spans="1:5" ht="16.5">
      <c r="A216" s="190">
        <v>2372206199</v>
      </c>
      <c r="B216" s="190" t="s">
        <v>511</v>
      </c>
      <c r="C216" s="190"/>
      <c r="D216" s="191"/>
      <c r="E216" s="191"/>
    </row>
    <row r="217" spans="1:5" ht="16.5">
      <c r="A217" s="190">
        <v>2372206405</v>
      </c>
      <c r="B217" s="190" t="s">
        <v>472</v>
      </c>
      <c r="C217" s="190"/>
      <c r="D217" s="191"/>
      <c r="E217" s="191"/>
    </row>
    <row r="218" spans="1:5" ht="16.5">
      <c r="A218" s="190">
        <v>2372206371</v>
      </c>
      <c r="B218" s="190" t="s">
        <v>514</v>
      </c>
      <c r="C218" s="190"/>
      <c r="D218" s="191"/>
      <c r="E218" s="191"/>
    </row>
    <row r="219" spans="1:5" ht="16.5">
      <c r="A219" s="190">
        <v>2372205175</v>
      </c>
      <c r="B219" s="190" t="s">
        <v>100</v>
      </c>
      <c r="C219" s="190"/>
      <c r="D219" s="191"/>
      <c r="E219" s="191"/>
    </row>
    <row r="220" spans="1:5" ht="16.5">
      <c r="A220" s="190">
        <v>2362290401</v>
      </c>
      <c r="B220" s="190" t="s">
        <v>32</v>
      </c>
      <c r="C220" s="190"/>
      <c r="D220" s="191"/>
      <c r="E220" s="191"/>
    </row>
    <row r="221" spans="1:5" ht="16.5">
      <c r="A221" s="190">
        <v>2362290773</v>
      </c>
      <c r="B221" s="190" t="s">
        <v>115</v>
      </c>
      <c r="C221" s="190"/>
      <c r="D221" s="191"/>
      <c r="E221" s="191"/>
    </row>
    <row r="222" spans="1:5" ht="16.5">
      <c r="A222" s="190">
        <v>2372206082</v>
      </c>
      <c r="B222" s="190" t="s">
        <v>115</v>
      </c>
      <c r="C222" s="190"/>
      <c r="D222" s="191"/>
      <c r="E222" s="191"/>
    </row>
    <row r="223" spans="1:5" ht="16.5">
      <c r="A223" s="190">
        <v>2372206090</v>
      </c>
      <c r="B223" s="190" t="s">
        <v>115</v>
      </c>
      <c r="C223" s="190"/>
      <c r="D223" s="191"/>
      <c r="E223" s="191"/>
    </row>
    <row r="224" spans="1:5" ht="16.5">
      <c r="A224" s="190">
        <v>2362290823</v>
      </c>
      <c r="B224" s="190" t="s">
        <v>482</v>
      </c>
      <c r="C224" s="190"/>
      <c r="D224" s="191"/>
      <c r="E224" s="191"/>
    </row>
    <row r="225" spans="1:5" ht="16.5">
      <c r="A225" s="190">
        <v>2372206124</v>
      </c>
      <c r="B225" s="190" t="s">
        <v>482</v>
      </c>
      <c r="C225" s="190"/>
      <c r="D225" s="191"/>
      <c r="E225" s="191"/>
    </row>
    <row r="226" spans="1:5" ht="16.5">
      <c r="A226" s="190">
        <v>2372206132</v>
      </c>
      <c r="B226" s="190" t="s">
        <v>482</v>
      </c>
      <c r="C226" s="190"/>
      <c r="D226" s="191"/>
      <c r="E226" s="191"/>
    </row>
    <row r="227" spans="1:5" ht="16.5">
      <c r="A227" s="190">
        <v>2362290047</v>
      </c>
      <c r="B227" s="190" t="s">
        <v>12</v>
      </c>
      <c r="C227" s="190"/>
      <c r="D227" s="191"/>
      <c r="E227" s="191"/>
    </row>
    <row r="228" spans="1:5" ht="16.5">
      <c r="A228" s="190">
        <v>2372200010</v>
      </c>
      <c r="B228" s="190" t="s">
        <v>12</v>
      </c>
      <c r="C228" s="190"/>
      <c r="D228" s="191"/>
      <c r="E228" s="191"/>
    </row>
    <row r="229" spans="1:5" ht="16.5">
      <c r="A229" s="190">
        <v>2372204020</v>
      </c>
      <c r="B229" s="190" t="s">
        <v>12</v>
      </c>
      <c r="C229" s="190"/>
      <c r="D229" s="191"/>
      <c r="E229" s="191"/>
    </row>
    <row r="230" spans="1:5" ht="16.5">
      <c r="A230" s="190">
        <v>2372205373</v>
      </c>
      <c r="B230" s="190" t="s">
        <v>12</v>
      </c>
      <c r="C230" s="190"/>
      <c r="D230" s="191"/>
      <c r="E230" s="191"/>
    </row>
    <row r="231" spans="1:5" ht="16.5">
      <c r="A231" s="190">
        <v>2362290310</v>
      </c>
      <c r="B231" s="190" t="s">
        <v>12</v>
      </c>
      <c r="C231" s="190"/>
      <c r="D231" s="191"/>
      <c r="E231" s="191"/>
    </row>
    <row r="232" spans="1:5" ht="16.5">
      <c r="A232" s="190">
        <v>2362290948</v>
      </c>
      <c r="B232" s="190" t="s">
        <v>12</v>
      </c>
      <c r="C232" s="190"/>
      <c r="D232" s="191"/>
      <c r="E232" s="191"/>
    </row>
    <row r="233" spans="1:5" ht="16.5">
      <c r="A233" s="190">
        <v>2372206264</v>
      </c>
      <c r="B233" s="190" t="s">
        <v>12</v>
      </c>
      <c r="C233" s="190"/>
      <c r="D233" s="191"/>
      <c r="E233" s="191"/>
    </row>
    <row r="234" spans="1:5" ht="16.5">
      <c r="A234" s="190">
        <v>2372204491</v>
      </c>
      <c r="B234" s="190" t="s">
        <v>12</v>
      </c>
      <c r="C234" s="190"/>
      <c r="D234" s="191"/>
      <c r="E234" s="191"/>
    </row>
    <row r="235" spans="1:5" ht="16.5">
      <c r="A235" s="190">
        <v>2362290021</v>
      </c>
      <c r="B235" s="190" t="s">
        <v>10</v>
      </c>
      <c r="C235" s="190"/>
      <c r="D235" s="191"/>
      <c r="E235" s="191"/>
    </row>
    <row r="236" spans="1:5" ht="16.5">
      <c r="A236" s="190">
        <v>2372205456</v>
      </c>
      <c r="B236" s="190" t="s">
        <v>10</v>
      </c>
      <c r="C236" s="190"/>
      <c r="D236" s="192"/>
      <c r="E236" s="192"/>
    </row>
    <row r="237" spans="1:5" ht="16.5">
      <c r="A237" s="190">
        <v>2372200051</v>
      </c>
      <c r="B237" s="190" t="s">
        <v>10</v>
      </c>
      <c r="C237" s="190"/>
      <c r="D237" s="191"/>
      <c r="E237" s="191"/>
    </row>
    <row r="238" spans="1:5" ht="16.5">
      <c r="A238" s="190">
        <v>2362290013</v>
      </c>
      <c r="B238" s="190" t="s">
        <v>10</v>
      </c>
      <c r="C238" s="190"/>
      <c r="D238" s="191"/>
      <c r="E238" s="191"/>
    </row>
    <row r="239" spans="1:5" ht="16.5">
      <c r="A239" s="190">
        <v>2372201919</v>
      </c>
      <c r="B239" s="190" t="s">
        <v>63</v>
      </c>
      <c r="C239" s="190"/>
      <c r="D239" s="191"/>
      <c r="E239" s="191"/>
    </row>
    <row r="240" spans="1:5" ht="16.5">
      <c r="A240" s="190">
        <v>2372200127</v>
      </c>
      <c r="B240" s="190" t="s">
        <v>29</v>
      </c>
      <c r="C240" s="190"/>
      <c r="D240" s="191"/>
      <c r="E240" s="191"/>
    </row>
    <row r="241" spans="1:5" ht="16.5">
      <c r="A241" s="190">
        <v>2372200044</v>
      </c>
      <c r="B241" s="190" t="s">
        <v>29</v>
      </c>
      <c r="C241" s="190"/>
      <c r="D241" s="191"/>
      <c r="E241" s="191"/>
    </row>
    <row r="242" spans="1:5" ht="16.5">
      <c r="A242" s="190">
        <v>2362290294</v>
      </c>
      <c r="B242" s="190" t="s">
        <v>29</v>
      </c>
      <c r="C242" s="190"/>
      <c r="D242" s="191"/>
      <c r="E242" s="191"/>
    </row>
    <row r="243" spans="1:5" ht="16.5">
      <c r="A243" s="190">
        <v>2372201133</v>
      </c>
      <c r="B243" s="190" t="s">
        <v>29</v>
      </c>
      <c r="C243" s="190"/>
      <c r="D243" s="191"/>
      <c r="E243" s="191"/>
    </row>
    <row r="244" spans="1:5" ht="16.5">
      <c r="A244" s="190">
        <v>2372204384</v>
      </c>
      <c r="B244" s="190" t="s">
        <v>29</v>
      </c>
      <c r="C244" s="190"/>
      <c r="D244" s="191"/>
      <c r="E244" s="191"/>
    </row>
    <row r="245" spans="1:5" ht="16.5">
      <c r="A245" s="190">
        <v>2372200788</v>
      </c>
      <c r="B245" s="190" t="s">
        <v>29</v>
      </c>
      <c r="C245" s="190"/>
      <c r="D245" s="192"/>
      <c r="E245" s="192"/>
    </row>
    <row r="246" spans="1:5" ht="16.5">
      <c r="A246" s="190">
        <v>2373700083</v>
      </c>
      <c r="B246" s="190" t="s">
        <v>108</v>
      </c>
      <c r="C246" s="190"/>
      <c r="D246" s="191"/>
      <c r="E246" s="191"/>
    </row>
    <row r="247" spans="1:5" ht="16.5">
      <c r="A247" s="190">
        <v>2372200077</v>
      </c>
      <c r="B247" s="190" t="s">
        <v>57</v>
      </c>
      <c r="C247" s="190"/>
      <c r="D247" s="191"/>
      <c r="E247" s="191"/>
    </row>
    <row r="248" spans="1:5" ht="16.5">
      <c r="A248" s="190">
        <v>2372200390</v>
      </c>
      <c r="B248" s="190" t="s">
        <v>57</v>
      </c>
      <c r="C248" s="190"/>
      <c r="D248" s="191"/>
      <c r="E248" s="191"/>
    </row>
    <row r="249" spans="1:5" ht="16.5">
      <c r="A249" s="190">
        <v>2362290914</v>
      </c>
      <c r="B249" s="190" t="s">
        <v>461</v>
      </c>
      <c r="C249" s="190"/>
      <c r="D249" s="191"/>
      <c r="E249" s="191"/>
    </row>
    <row r="250" spans="1:5" ht="16.5">
      <c r="A250" s="190">
        <v>2372206389</v>
      </c>
      <c r="B250" s="190" t="s">
        <v>461</v>
      </c>
      <c r="C250" s="190"/>
      <c r="D250" s="191"/>
      <c r="E250" s="191"/>
    </row>
    <row r="251" spans="1:5" ht="16.5">
      <c r="A251" s="190">
        <v>2372202099</v>
      </c>
      <c r="B251" s="190" t="s">
        <v>77</v>
      </c>
      <c r="C251" s="190"/>
      <c r="D251" s="191"/>
      <c r="E251" s="191"/>
    </row>
    <row r="252" spans="1:5" ht="16.5">
      <c r="A252" s="190">
        <v>2372200267</v>
      </c>
      <c r="B252" s="190" t="s">
        <v>61</v>
      </c>
      <c r="C252" s="190"/>
      <c r="D252" s="191"/>
      <c r="E252" s="191"/>
    </row>
    <row r="253" spans="1:5" ht="16.5">
      <c r="A253" s="190">
        <v>2372200374</v>
      </c>
      <c r="B253" s="190" t="s">
        <v>61</v>
      </c>
      <c r="C253" s="190"/>
      <c r="D253" s="191"/>
      <c r="E253" s="191"/>
    </row>
    <row r="254" spans="1:5" ht="16.5">
      <c r="A254" s="190">
        <v>2372202867</v>
      </c>
      <c r="B254" s="190" t="s">
        <v>60</v>
      </c>
      <c r="C254" s="190"/>
      <c r="D254" s="191"/>
      <c r="E254" s="191"/>
    </row>
    <row r="255" spans="1:5" ht="16.5">
      <c r="A255" s="190">
        <v>2372200325</v>
      </c>
      <c r="B255" s="190" t="s">
        <v>60</v>
      </c>
      <c r="C255" s="190"/>
      <c r="D255" s="191"/>
      <c r="E255" s="191"/>
    </row>
    <row r="256" spans="1:5" ht="16.5">
      <c r="A256" s="190">
        <v>2375400013</v>
      </c>
      <c r="B256" s="190" t="s">
        <v>60</v>
      </c>
      <c r="C256" s="190"/>
      <c r="D256" s="191"/>
      <c r="E256" s="191"/>
    </row>
    <row r="257" spans="1:5" ht="16.5">
      <c r="A257" s="190">
        <v>2375400104</v>
      </c>
      <c r="B257" s="190" t="s">
        <v>79</v>
      </c>
      <c r="C257" s="190"/>
      <c r="D257" s="191"/>
      <c r="E257" s="191"/>
    </row>
    <row r="258" spans="1:5" ht="16.5">
      <c r="A258" s="190">
        <v>2372205027</v>
      </c>
      <c r="B258" s="190" t="s">
        <v>76</v>
      </c>
      <c r="C258" s="190"/>
      <c r="D258" s="191"/>
      <c r="E258" s="191"/>
    </row>
    <row r="259" spans="1:5" ht="16.5">
      <c r="A259" s="190">
        <v>2372204970</v>
      </c>
      <c r="B259" s="190" t="s">
        <v>76</v>
      </c>
      <c r="C259" s="190"/>
      <c r="D259" s="191"/>
      <c r="E259" s="191"/>
    </row>
    <row r="260" spans="1:5" ht="16.5">
      <c r="A260" s="190">
        <v>2372203758</v>
      </c>
      <c r="B260" s="190" t="s">
        <v>76</v>
      </c>
      <c r="C260" s="190"/>
      <c r="D260" s="191"/>
      <c r="E260" s="191"/>
    </row>
    <row r="261" spans="1:5" ht="16.5">
      <c r="A261" s="190">
        <v>2372201810</v>
      </c>
      <c r="B261" s="190" t="s">
        <v>76</v>
      </c>
      <c r="C261" s="190"/>
      <c r="D261" s="191"/>
      <c r="E261" s="191"/>
    </row>
    <row r="262" spans="1:5" ht="16.5">
      <c r="A262" s="190">
        <v>2372202784</v>
      </c>
      <c r="B262" s="190" t="s">
        <v>78</v>
      </c>
      <c r="C262" s="190"/>
      <c r="D262" s="191"/>
      <c r="E262" s="191"/>
    </row>
    <row r="263" spans="1:5" ht="16.5">
      <c r="A263" s="190">
        <v>2372202321</v>
      </c>
      <c r="B263" s="190" t="s">
        <v>67</v>
      </c>
      <c r="C263" s="190"/>
      <c r="D263" s="191"/>
      <c r="E263" s="191"/>
    </row>
    <row r="264" spans="1:5" ht="16.5">
      <c r="A264" s="190">
        <v>2372204657</v>
      </c>
      <c r="B264" s="190" t="s">
        <v>96</v>
      </c>
      <c r="C264" s="190"/>
      <c r="D264" s="191"/>
      <c r="E264" s="191"/>
    </row>
    <row r="265" spans="1:5" ht="16.5">
      <c r="A265" s="190">
        <v>2372205092</v>
      </c>
      <c r="B265" s="190" t="s">
        <v>68</v>
      </c>
      <c r="C265" s="190"/>
      <c r="D265" s="192"/>
      <c r="E265" s="191"/>
    </row>
    <row r="266" spans="1:5" ht="16.5">
      <c r="A266" s="190">
        <v>2372201802</v>
      </c>
      <c r="B266" s="190" t="s">
        <v>68</v>
      </c>
      <c r="C266" s="190"/>
      <c r="D266" s="191"/>
      <c r="E266" s="191"/>
    </row>
    <row r="267" spans="1:5" ht="16.5">
      <c r="A267" s="190">
        <v>2372205118</v>
      </c>
      <c r="B267" s="190" t="s">
        <v>508</v>
      </c>
      <c r="C267" s="190"/>
      <c r="D267" s="191"/>
      <c r="E267" s="191"/>
    </row>
    <row r="268" spans="1:5" ht="16.5">
      <c r="A268" s="190">
        <v>2372201513</v>
      </c>
      <c r="B268" s="190" t="s">
        <v>72</v>
      </c>
      <c r="C268" s="190"/>
      <c r="D268" s="191"/>
      <c r="E268" s="191"/>
    </row>
    <row r="269" spans="1:5" ht="16.5">
      <c r="A269" s="190">
        <v>2372200150</v>
      </c>
      <c r="B269" s="190" t="s">
        <v>59</v>
      </c>
      <c r="C269" s="190"/>
      <c r="D269" s="192"/>
      <c r="E269" s="191"/>
    </row>
    <row r="270" spans="1:5" ht="16.5">
      <c r="A270" s="190">
        <v>2372202610</v>
      </c>
      <c r="B270" s="190" t="s">
        <v>59</v>
      </c>
      <c r="C270" s="190"/>
      <c r="D270" s="191"/>
      <c r="E270" s="191"/>
    </row>
    <row r="271" spans="1:5" ht="16.5">
      <c r="A271" s="190">
        <v>2372201992</v>
      </c>
      <c r="B271" s="190" t="s">
        <v>480</v>
      </c>
      <c r="C271" s="190"/>
      <c r="D271" s="191"/>
      <c r="E271" s="191"/>
    </row>
    <row r="272" spans="1:5" ht="16.5">
      <c r="A272" s="190">
        <v>2372201562</v>
      </c>
      <c r="B272" s="190" t="s">
        <v>69</v>
      </c>
      <c r="C272" s="190"/>
      <c r="D272" s="191"/>
      <c r="E272" s="191"/>
    </row>
    <row r="273" spans="1:5" ht="16.5">
      <c r="A273" s="190">
        <v>2372201471</v>
      </c>
      <c r="B273" s="190" t="s">
        <v>71</v>
      </c>
      <c r="C273" s="190"/>
      <c r="D273" s="191"/>
      <c r="E273" s="191"/>
    </row>
    <row r="274" spans="1:5" ht="16.5">
      <c r="A274" s="190">
        <v>2372202933</v>
      </c>
      <c r="B274" s="190" t="s">
        <v>504</v>
      </c>
      <c r="C274" s="190"/>
      <c r="D274" s="191"/>
      <c r="E274" s="191"/>
    </row>
    <row r="275" spans="1:5" ht="16.5">
      <c r="A275" s="190">
        <v>2372203816</v>
      </c>
      <c r="B275" s="190" t="s">
        <v>88</v>
      </c>
      <c r="C275" s="190"/>
      <c r="D275" s="191"/>
      <c r="E275" s="191"/>
    </row>
    <row r="276" spans="1:5" ht="16.5">
      <c r="A276" s="190">
        <v>2362290864</v>
      </c>
      <c r="B276" s="190" t="s">
        <v>43</v>
      </c>
      <c r="C276" s="190"/>
      <c r="D276" s="191"/>
      <c r="E276" s="191"/>
    </row>
    <row r="277" spans="1:5" ht="16.5">
      <c r="A277" s="190">
        <v>2372206215</v>
      </c>
      <c r="B277" s="190" t="s">
        <v>43</v>
      </c>
      <c r="C277" s="190"/>
      <c r="D277" s="191"/>
      <c r="E277" s="191"/>
    </row>
    <row r="278" spans="1:5" ht="16.5">
      <c r="A278" s="190">
        <v>2372201612</v>
      </c>
      <c r="B278" s="190" t="s">
        <v>43</v>
      </c>
      <c r="C278" s="190"/>
      <c r="D278" s="191"/>
      <c r="E278" s="191"/>
    </row>
    <row r="279" spans="1:5" ht="16.5">
      <c r="A279" s="190">
        <v>2372201612</v>
      </c>
      <c r="B279" s="190" t="s">
        <v>43</v>
      </c>
      <c r="C279" s="190"/>
      <c r="D279" s="191"/>
      <c r="E279" s="191"/>
    </row>
    <row r="280" spans="1:5" ht="16.5">
      <c r="A280" s="190">
        <v>2362290617</v>
      </c>
      <c r="B280" s="190" t="s">
        <v>43</v>
      </c>
      <c r="C280" s="190"/>
      <c r="D280" s="191"/>
      <c r="E280" s="191"/>
    </row>
    <row r="281" spans="1:5" ht="16.5">
      <c r="A281" s="190">
        <v>2392200693</v>
      </c>
      <c r="B281" s="190" t="s">
        <v>490</v>
      </c>
      <c r="C281" s="190"/>
      <c r="D281" s="191"/>
      <c r="E281" s="192"/>
    </row>
    <row r="282" spans="1:5" ht="16.5">
      <c r="A282" s="190">
        <v>2372200358</v>
      </c>
      <c r="B282" s="190" t="s">
        <v>62</v>
      </c>
      <c r="C282" s="190"/>
      <c r="D282" s="191"/>
      <c r="E282" s="191"/>
    </row>
    <row r="283" spans="1:5" ht="16.5">
      <c r="A283" s="190">
        <v>2362290880</v>
      </c>
      <c r="B283" s="190" t="s">
        <v>469</v>
      </c>
      <c r="C283" s="190"/>
      <c r="D283" s="191"/>
      <c r="E283" s="191"/>
    </row>
    <row r="284" spans="1:5" ht="16.5">
      <c r="A284" s="190">
        <v>2372206355</v>
      </c>
      <c r="B284" s="190" t="s">
        <v>469</v>
      </c>
      <c r="C284" s="190"/>
      <c r="D284" s="191"/>
      <c r="E284" s="191"/>
    </row>
    <row r="285" spans="1:5" ht="16.5">
      <c r="A285" s="190">
        <v>2362290278</v>
      </c>
      <c r="B285" s="190" t="s">
        <v>27</v>
      </c>
      <c r="C285" s="190"/>
      <c r="D285" s="191"/>
      <c r="E285" s="191"/>
    </row>
    <row r="286" spans="1:5" ht="16.5">
      <c r="A286" s="190">
        <v>2372202628</v>
      </c>
      <c r="B286" s="190" t="s">
        <v>470</v>
      </c>
      <c r="C286" s="190"/>
      <c r="D286" s="191"/>
      <c r="E286" s="191"/>
    </row>
    <row r="287" spans="1:5" ht="16.5">
      <c r="A287" s="190">
        <v>2372202636</v>
      </c>
      <c r="B287" s="190" t="s">
        <v>470</v>
      </c>
      <c r="C287" s="190"/>
      <c r="D287" s="191"/>
      <c r="E287" s="191"/>
    </row>
    <row r="288" spans="1:5" ht="16.5">
      <c r="A288" s="190">
        <v>2372201737</v>
      </c>
      <c r="B288" s="190" t="s">
        <v>75</v>
      </c>
      <c r="C288" s="190"/>
      <c r="D288" s="191"/>
      <c r="E288" s="191"/>
    </row>
    <row r="289" spans="1:5" ht="16.5">
      <c r="A289" s="190">
        <v>2372202941</v>
      </c>
      <c r="B289" s="190" t="s">
        <v>74</v>
      </c>
      <c r="C289" s="190"/>
      <c r="D289" s="191"/>
      <c r="E289" s="191"/>
    </row>
    <row r="290" spans="1:5" ht="16.5">
      <c r="A290" s="190">
        <v>2372201679</v>
      </c>
      <c r="B290" s="190" t="s">
        <v>16</v>
      </c>
      <c r="C290" s="190"/>
      <c r="D290" s="191"/>
      <c r="E290" s="191"/>
    </row>
    <row r="291" spans="1:5" ht="16.5">
      <c r="A291" s="190">
        <v>2362291003</v>
      </c>
      <c r="B291" s="190" t="s">
        <v>1009</v>
      </c>
      <c r="C291" s="190"/>
      <c r="D291" s="191"/>
      <c r="E291" s="191"/>
    </row>
    <row r="292" spans="1:5" ht="16.5">
      <c r="A292" s="190">
        <v>2372206165</v>
      </c>
      <c r="B292" s="190" t="s">
        <v>81</v>
      </c>
      <c r="C292" s="190"/>
      <c r="D292" s="191"/>
      <c r="E292" s="191"/>
    </row>
    <row r="293" spans="1:5" ht="16.5">
      <c r="A293" s="190">
        <v>2372204012</v>
      </c>
      <c r="B293" s="190" t="s">
        <v>81</v>
      </c>
      <c r="C293" s="190"/>
      <c r="D293" s="191"/>
      <c r="E293" s="191"/>
    </row>
    <row r="294" spans="1:5" ht="16.5">
      <c r="A294" s="190">
        <v>2372200093</v>
      </c>
      <c r="B294" s="190" t="s">
        <v>58</v>
      </c>
      <c r="C294" s="190"/>
      <c r="D294" s="191"/>
      <c r="E294" s="191"/>
    </row>
    <row r="295" spans="1:5" ht="16.5">
      <c r="A295" s="190">
        <v>2372200093</v>
      </c>
      <c r="B295" s="190" t="s">
        <v>58</v>
      </c>
      <c r="C295" s="190"/>
      <c r="D295" s="191"/>
      <c r="E295" s="191"/>
    </row>
    <row r="296" spans="1:5" ht="16.5">
      <c r="A296" s="190">
        <v>2372200812</v>
      </c>
      <c r="B296" s="190" t="s">
        <v>66</v>
      </c>
      <c r="C296" s="190"/>
      <c r="D296" s="191"/>
      <c r="E296" s="191"/>
    </row>
    <row r="297" spans="1:5" ht="16.5">
      <c r="A297" s="190">
        <v>2372202982</v>
      </c>
      <c r="B297" s="190" t="s">
        <v>66</v>
      </c>
      <c r="C297" s="190"/>
      <c r="D297" s="191"/>
      <c r="E297" s="191"/>
    </row>
    <row r="298" spans="1:5" ht="16.5">
      <c r="A298" s="190">
        <v>2362290211</v>
      </c>
      <c r="B298" s="190" t="s">
        <v>24</v>
      </c>
      <c r="C298" s="190"/>
      <c r="D298" s="191"/>
      <c r="E298" s="192"/>
    </row>
    <row r="299" spans="1:5" ht="16.5">
      <c r="A299" s="190">
        <v>2372200192</v>
      </c>
      <c r="B299" s="190" t="s">
        <v>24</v>
      </c>
      <c r="C299" s="190"/>
      <c r="D299" s="191"/>
      <c r="E299" s="191"/>
    </row>
    <row r="300" spans="1:5" ht="16.5">
      <c r="A300" s="190">
        <v>2372201646</v>
      </c>
      <c r="B300" s="190" t="s">
        <v>1020</v>
      </c>
      <c r="C300" s="190"/>
      <c r="D300" s="191"/>
      <c r="E300" s="191"/>
    </row>
    <row r="301" spans="1:5" ht="16.5">
      <c r="A301" s="232"/>
      <c r="B301" s="232"/>
      <c r="C301" s="232"/>
      <c r="D301" s="233"/>
      <c r="E301" s="233"/>
    </row>
    <row r="302" spans="1:5" ht="18" customHeight="1">
      <c r="A302" s="165" t="s">
        <v>448</v>
      </c>
      <c r="B302" s="166"/>
      <c r="C302" s="166"/>
      <c r="D302" s="166"/>
      <c r="E302" s="167"/>
    </row>
    <row r="303" spans="1:5" ht="18" customHeight="1">
      <c r="A303" s="450" t="s">
        <v>449</v>
      </c>
      <c r="B303" s="451"/>
      <c r="C303" s="451"/>
      <c r="D303" s="451"/>
      <c r="E303" s="452"/>
    </row>
    <row r="304" spans="1:5" ht="18" customHeight="1">
      <c r="A304" s="450" t="s">
        <v>450</v>
      </c>
      <c r="B304" s="451"/>
      <c r="C304" s="451"/>
      <c r="D304" s="451"/>
      <c r="E304" s="452"/>
    </row>
    <row r="305" spans="1:5" ht="32.450000000000003" customHeight="1">
      <c r="A305" s="450" t="s">
        <v>451</v>
      </c>
      <c r="B305" s="451"/>
      <c r="C305" s="451"/>
      <c r="D305" s="451"/>
      <c r="E305" s="452"/>
    </row>
    <row r="306" spans="1:5" ht="42" customHeight="1">
      <c r="A306" s="450" t="s">
        <v>452</v>
      </c>
      <c r="B306" s="451"/>
      <c r="C306" s="451"/>
      <c r="D306" s="451"/>
      <c r="E306" s="452"/>
    </row>
    <row r="307" spans="1:5" ht="33" customHeight="1">
      <c r="A307" s="453" t="s">
        <v>453</v>
      </c>
      <c r="B307" s="454"/>
      <c r="C307" s="454"/>
      <c r="D307" s="454"/>
      <c r="E307" s="455"/>
    </row>
    <row r="308" spans="1:5">
      <c r="A308" s="184"/>
      <c r="B308" s="184"/>
    </row>
    <row r="309" spans="1:5">
      <c r="A309" s="183"/>
      <c r="B309" s="183"/>
    </row>
    <row r="310" spans="1:5">
      <c r="A310" s="183"/>
      <c r="B310" s="183"/>
    </row>
    <row r="311" spans="1:5">
      <c r="A311" s="183"/>
      <c r="B311" s="183"/>
    </row>
    <row r="312" spans="1:5">
      <c r="A312" s="183"/>
      <c r="B312" s="183"/>
    </row>
    <row r="313" spans="1:5">
      <c r="A313" s="183"/>
      <c r="B313" s="183"/>
    </row>
    <row r="314" spans="1:5">
      <c r="A314" s="183"/>
      <c r="B314" s="183"/>
    </row>
    <row r="315" spans="1:5">
      <c r="A315" s="183"/>
      <c r="B315" s="183"/>
    </row>
    <row r="316" spans="1:5">
      <c r="A316" s="183"/>
      <c r="B316" s="183"/>
    </row>
    <row r="317" spans="1:5">
      <c r="A317" s="183"/>
      <c r="B317" s="183"/>
    </row>
    <row r="318" spans="1:5">
      <c r="A318" s="183"/>
      <c r="B318" s="183"/>
    </row>
    <row r="319" spans="1:5">
      <c r="A319" s="185"/>
      <c r="B319" s="185"/>
      <c r="C319" s="185"/>
    </row>
  </sheetData>
  <autoFilter ref="A1:C300"/>
  <customSheetViews>
    <customSheetView guid="{E3A65FB3-9AEA-490F-AC3D-267E47F987D6}" fitToPage="1" filter="1" showAutoFilter="1">
      <selection activeCell="D69" sqref="D69"/>
      <pageMargins left="0.7" right="0.7" top="0.75" bottom="0.75" header="0.3" footer="0.3"/>
      <pageSetup paperSize="9" fitToWidth="0" orientation="landscape" r:id="rId1"/>
      <autoFilter ref="A1:C291">
        <filterColumn colId="2">
          <filters>
            <filter val="0"/>
          </filters>
        </filterColumn>
      </autoFilter>
    </customSheetView>
    <customSheetView guid="{FFBCD6AB-D638-4FE6-A399-AB5518562CCE}" fitToPage="1" filter="1" showAutoFilter="1">
      <selection activeCell="D69" sqref="D69"/>
      <pageMargins left="0.7" right="0.7" top="0.75" bottom="0.75" header="0.3" footer="0.3"/>
      <pageSetup paperSize="9" fitToWidth="0" orientation="landscape" r:id="rId2"/>
      <autoFilter ref="A1:C291">
        <filterColumn colId="2">
          <filters>
            <filter val="0"/>
          </filters>
        </filterColumn>
      </autoFilter>
    </customSheetView>
  </customSheetViews>
  <mergeCells count="5">
    <mergeCell ref="A303:E303"/>
    <mergeCell ref="A304:E304"/>
    <mergeCell ref="A305:E305"/>
    <mergeCell ref="A306:E306"/>
    <mergeCell ref="A307:E307"/>
  </mergeCells>
  <phoneticPr fontId="1"/>
  <pageMargins left="0.7" right="0.7" top="0.75" bottom="0.75" header="0.3" footer="0.3"/>
  <pageSetup paperSize="9" fitToWidth="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申請書</vt:lpstr>
      <vt:lpstr>補助金対象事業所一覧</vt:lpstr>
      <vt:lpstr>申請処理手順</vt:lpstr>
      <vt:lpstr>債権債務者管理</vt:lpstr>
      <vt:lpstr>実績確認</vt:lpstr>
      <vt:lpstr>補助金対象事業所一覧!Criteria</vt:lpstr>
      <vt:lpstr>補助金対象事業所一覧!Extract</vt:lpstr>
      <vt:lpstr>実績確認!Print_Area</vt:lpstr>
      <vt:lpstr>申請書!Print_Area</vt:lpstr>
      <vt:lpstr>補助金対象事業所一覧!Print_Titles</vt:lpstr>
      <vt:lpstr>医療法人</vt:lpstr>
      <vt:lpstr>一般社団法人</vt:lpstr>
      <vt:lpstr>株式会社</vt:lpstr>
      <vt:lpstr>合同会社</vt:lpstr>
      <vt:lpstr>社会医療法人</vt:lpstr>
      <vt:lpstr>社会福祉法人</vt:lpstr>
      <vt:lpstr>生協</vt:lpstr>
      <vt:lpstr>特定非営利活動法人</vt:lpstr>
      <vt:lpstr>有限会社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尾関</cp:lastModifiedBy>
  <cp:lastPrinted>2025-04-23T01:00:28Z</cp:lastPrinted>
  <dcterms:created xsi:type="dcterms:W3CDTF">2022-11-08T01:20:20Z</dcterms:created>
  <dcterms:modified xsi:type="dcterms:W3CDTF">2025-05-02T06:25:22Z</dcterms:modified>
</cp:coreProperties>
</file>